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firstSheet="1" activeTab="4"/>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comments5.xml><?xml version="1.0" encoding="utf-8"?>
<comments xmlns="http://schemas.openxmlformats.org/spreadsheetml/2006/main">
  <authors>
    <author>Unknown User</author>
  </authors>
  <commentList>
    <comment ref="J150" authorId="0">
      <text>
        <r>
          <rPr>
            <b/>
            <sz val="8"/>
            <rFont val="Tahoma"/>
            <family val="0"/>
          </rPr>
          <t>Unknown User:</t>
        </r>
        <r>
          <rPr>
            <sz val="8"/>
            <rFont val="Tahoma"/>
            <family val="0"/>
          </rPr>
          <t xml:space="preserve">
</t>
        </r>
      </text>
    </comment>
    <comment ref="F34" authorId="0">
      <text>
        <r>
          <rPr>
            <b/>
            <sz val="8"/>
            <rFont val="Tahoma"/>
            <family val="0"/>
          </rPr>
          <t>Unknown User:</t>
        </r>
        <r>
          <rPr>
            <sz val="8"/>
            <rFont val="Tahoma"/>
            <family val="0"/>
          </rPr>
          <t xml:space="preserve">
</t>
        </r>
      </text>
    </comment>
  </commentList>
</comments>
</file>

<file path=xl/sharedStrings.xml><?xml version="1.0" encoding="utf-8"?>
<sst xmlns="http://schemas.openxmlformats.org/spreadsheetml/2006/main" count="394" uniqueCount="282">
  <si>
    <t>- Contracted but not provided for in the financial statements</t>
  </si>
  <si>
    <t>As at</t>
  </si>
  <si>
    <t>Current Year</t>
  </si>
  <si>
    <t>Quarter</t>
  </si>
  <si>
    <t>To Date</t>
  </si>
  <si>
    <t>Taxation</t>
  </si>
  <si>
    <t>(UNAUDITED)</t>
  </si>
  <si>
    <t>CURRENT</t>
  </si>
  <si>
    <t>QUARTER</t>
  </si>
  <si>
    <t>(AUDITED)</t>
  </si>
  <si>
    <t>AS AT</t>
  </si>
  <si>
    <t>PRECEDING</t>
  </si>
  <si>
    <t>END OF</t>
  </si>
  <si>
    <t xml:space="preserve">AS AT </t>
  </si>
  <si>
    <t>FINANCIAL</t>
  </si>
  <si>
    <t>YEAR END</t>
  </si>
  <si>
    <t>NON CURRENT ASSETS</t>
  </si>
  <si>
    <t>Property, plant and equipment</t>
  </si>
  <si>
    <t>CURRENT ASSETS</t>
  </si>
  <si>
    <t>Amount due from customers on contracts</t>
  </si>
  <si>
    <t>Short term deposits</t>
  </si>
  <si>
    <t>Cash and bank balances</t>
  </si>
  <si>
    <t>Less: CURRENT LIABILITIES</t>
  </si>
  <si>
    <t>Amount due to customers on contracts</t>
  </si>
  <si>
    <t>NET CURRENT ASSETS</t>
  </si>
  <si>
    <t>Less: NON CURRENT LIABILITY</t>
  </si>
  <si>
    <t>Deferred taxation</t>
  </si>
  <si>
    <t>Represented by:</t>
  </si>
  <si>
    <t>CAPITAL AND RESERVES</t>
  </si>
  <si>
    <t>Share capital</t>
  </si>
  <si>
    <t>Share premium</t>
  </si>
  <si>
    <t>Capital reserve</t>
  </si>
  <si>
    <t>Retained earnings</t>
  </si>
  <si>
    <t>SHAREHOLDERS' FUNDS</t>
  </si>
  <si>
    <t>CASH FLOWS FROM OPERATING ACTIVITIES</t>
  </si>
  <si>
    <t>Depreciation of property, plant and equipment</t>
  </si>
  <si>
    <t>Gain on disposal of property, plant and equipment</t>
  </si>
  <si>
    <t>Dividend income</t>
  </si>
  <si>
    <t>Interest income</t>
  </si>
  <si>
    <t>Operating profit before changes in working capital</t>
  </si>
  <si>
    <t>Cash generated from operations</t>
  </si>
  <si>
    <t>Taxation paid</t>
  </si>
  <si>
    <t>Interest received</t>
  </si>
  <si>
    <t>Interest paid</t>
  </si>
  <si>
    <t>Dividend received</t>
  </si>
  <si>
    <t>CASH FLOWS FROM INVESTING ACTIVITIES</t>
  </si>
  <si>
    <t>Purchase of property, plant and equipment</t>
  </si>
  <si>
    <t>Purchase of marketable securities</t>
  </si>
  <si>
    <t>Proceeds from disposal of marketable securities</t>
  </si>
  <si>
    <t>CASH FLOWS FROM FINANCING ACTIVITIES</t>
  </si>
  <si>
    <t>Dividend paid</t>
  </si>
  <si>
    <t xml:space="preserve">Share </t>
  </si>
  <si>
    <t>Share</t>
  </si>
  <si>
    <t>Capital</t>
  </si>
  <si>
    <t>premium</t>
  </si>
  <si>
    <t>capital</t>
  </si>
  <si>
    <t>Distributable</t>
  </si>
  <si>
    <t>Retained</t>
  </si>
  <si>
    <t>earnings</t>
  </si>
  <si>
    <t>Total</t>
  </si>
  <si>
    <t>-</t>
  </si>
  <si>
    <t xml:space="preserve">      Non-distributable</t>
  </si>
  <si>
    <t>Net Profit attributable to shareholders</t>
  </si>
  <si>
    <t>Adjustments for:</t>
  </si>
  <si>
    <t>Proceeds from disposal of property, plant and equipment</t>
  </si>
  <si>
    <t>EPS - Basic (sen)</t>
  </si>
  <si>
    <t>EPS - Diluted (sen)</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</si>
  <si>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</si>
  <si>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</si>
  <si>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</si>
  <si>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</si>
  <si>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</si>
  <si>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</si>
  <si>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</si>
  <si>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Changes in working capital</t>
  </si>
  <si>
    <t>Net changes in current assets</t>
  </si>
  <si>
    <t>Net changes in current liabilities</t>
  </si>
  <si>
    <t xml:space="preserve">                            Individual Period</t>
  </si>
  <si>
    <t xml:space="preserve">                       Cumulative Period</t>
  </si>
  <si>
    <t xml:space="preserve"> Corresponding</t>
  </si>
  <si>
    <t>Period</t>
  </si>
  <si>
    <t>Net tangible assets per share (RM)</t>
  </si>
  <si>
    <t>Ended</t>
  </si>
  <si>
    <t>Net cash flow from operating activities</t>
  </si>
  <si>
    <t>Net cash flow from investing activities</t>
  </si>
  <si>
    <t>Net cash flow from financing activities</t>
  </si>
  <si>
    <t>CASH AND CASH EQUIVALENTS AT BEGINNING OF FINANCIAL YEAR</t>
  </si>
  <si>
    <t>Finance cost</t>
  </si>
  <si>
    <t>Gross profit</t>
  </si>
  <si>
    <t>Other operating income</t>
  </si>
  <si>
    <t>Administrative expenses</t>
  </si>
  <si>
    <t>Profit from operations</t>
  </si>
  <si>
    <t>Profit from ordinary activities before taxation</t>
  </si>
  <si>
    <t>Investment in an associate</t>
  </si>
  <si>
    <t>Amount due from an associate</t>
  </si>
  <si>
    <t>Interest expense</t>
  </si>
  <si>
    <t>Marketable securities</t>
  </si>
  <si>
    <t>PINTARAS JAYA BERHAD (189900-H)</t>
  </si>
  <si>
    <t xml:space="preserve">        (Incorporated in Malaysia)</t>
  </si>
  <si>
    <t>Notes:-</t>
  </si>
  <si>
    <t>1</t>
  </si>
  <si>
    <t>2</t>
  </si>
  <si>
    <t>3</t>
  </si>
  <si>
    <t>Seasonal or Cyclical Factors</t>
  </si>
  <si>
    <t>The business operations of the Group are not materially affected by any seasonal or cyclical factors.</t>
  </si>
  <si>
    <t>4</t>
  </si>
  <si>
    <t>Unusual Items</t>
  </si>
  <si>
    <t>There were no unusual items affecting assets, liabilities, equity, net income or cash flows during the financial period under review.</t>
  </si>
  <si>
    <t>5</t>
  </si>
  <si>
    <t>There were no estimations of amount used in our previous reporting having a material impact in the current reporting.</t>
  </si>
  <si>
    <t>6</t>
  </si>
  <si>
    <t>There were no issuance and repayment of debt and equity securities, share buy-backs, share cancellations, shares held as treasury shares and resale of treasury shares for the financial period under review.</t>
  </si>
  <si>
    <t>7</t>
  </si>
  <si>
    <t>Dividend Paid</t>
  </si>
  <si>
    <t>8</t>
  </si>
  <si>
    <t>(a)</t>
  </si>
  <si>
    <t>The Group did not carry out any valuations on its property, plant and equipment.</t>
  </si>
  <si>
    <t>(b)</t>
  </si>
  <si>
    <t>9</t>
  </si>
  <si>
    <t>Manufacturing</t>
  </si>
  <si>
    <t>Eliminations</t>
  </si>
  <si>
    <t>External sales</t>
  </si>
  <si>
    <t>Inter-segment sales</t>
  </si>
  <si>
    <t>10</t>
  </si>
  <si>
    <t>Subsequent Material Events</t>
  </si>
  <si>
    <t>11</t>
  </si>
  <si>
    <t>12</t>
  </si>
  <si>
    <t>Contingent Liabilities</t>
  </si>
  <si>
    <t>- Corporate guarantees given to banks for facilities granted</t>
  </si>
  <si>
    <t xml:space="preserve">  to subsidiary companies (unsecured)</t>
  </si>
  <si>
    <t>- Bank guarantees given to third parties in the normal course</t>
  </si>
  <si>
    <t xml:space="preserve">  of business (unsecured)</t>
  </si>
  <si>
    <t>13</t>
  </si>
  <si>
    <t>Review of Performance of the Company and its Principal Subsidiaries</t>
  </si>
  <si>
    <t>14</t>
  </si>
  <si>
    <t>15</t>
  </si>
  <si>
    <t>Prospects for the Current Financial Year</t>
  </si>
  <si>
    <t>16</t>
  </si>
  <si>
    <t>The Company did not issue any profit forecast for the financial year.</t>
  </si>
  <si>
    <t>17</t>
  </si>
  <si>
    <t>Taxation comprises the following: -</t>
  </si>
  <si>
    <t>Current taxation</t>
  </si>
  <si>
    <t>Share of taxation of associate company</t>
  </si>
  <si>
    <t>18</t>
  </si>
  <si>
    <t>19</t>
  </si>
  <si>
    <t>Total Purchases</t>
  </si>
  <si>
    <t>Total Disposals</t>
  </si>
  <si>
    <t>At cost</t>
  </si>
  <si>
    <t>At carrying value/book value; and</t>
  </si>
  <si>
    <t>At market value</t>
  </si>
  <si>
    <t>20</t>
  </si>
  <si>
    <t>Status of Corporate Proposals</t>
  </si>
  <si>
    <t>21</t>
  </si>
  <si>
    <t>Group borrowings and Debt Securities</t>
  </si>
  <si>
    <t>22</t>
  </si>
  <si>
    <t>23</t>
  </si>
  <si>
    <t>There is no material litigation at the date of this report.</t>
  </si>
  <si>
    <t>24</t>
  </si>
  <si>
    <t xml:space="preserve">Dividend </t>
  </si>
  <si>
    <t>25</t>
  </si>
  <si>
    <t>Current quarter</t>
  </si>
  <si>
    <t>ended</t>
  </si>
  <si>
    <t>Basic earnings per share</t>
  </si>
  <si>
    <t>- Net profit for the period</t>
  </si>
  <si>
    <t xml:space="preserve">- Weighted average number of </t>
  </si>
  <si>
    <t xml:space="preserve">     ordinary shares in issue</t>
  </si>
  <si>
    <t>(RM'000)</t>
  </si>
  <si>
    <t>('000)</t>
  </si>
  <si>
    <t>- Basic earnings per share</t>
  </si>
  <si>
    <t>(sen)</t>
  </si>
  <si>
    <t>Diluted earnings per share</t>
  </si>
  <si>
    <t>- Adjustment for share options</t>
  </si>
  <si>
    <t>- Weighted average number of</t>
  </si>
  <si>
    <t xml:space="preserve">     ordinary shares for</t>
  </si>
  <si>
    <t xml:space="preserve">     diluted earnings per share</t>
  </si>
  <si>
    <t>- Diluted earnings per share</t>
  </si>
  <si>
    <t>By order of the Board</t>
  </si>
  <si>
    <t>KHOO YOK KEE</t>
  </si>
  <si>
    <t>Executive Director</t>
  </si>
  <si>
    <t>Shah Alam</t>
  </si>
  <si>
    <t>Valuations of Property, Plant and Equipment</t>
  </si>
  <si>
    <t>Variance of Actual Profit from Forecast Profit</t>
  </si>
  <si>
    <t xml:space="preserve">Cumulative </t>
  </si>
  <si>
    <t>quarter</t>
  </si>
  <si>
    <t>Property, plant and equipment written off</t>
  </si>
  <si>
    <t>Material Changes in the Quarterly Results compared to the results of the Preceding Quarter</t>
  </si>
  <si>
    <t>(The figures have not been audited)</t>
  </si>
  <si>
    <t>Preceding</t>
  </si>
  <si>
    <t>Tax refund</t>
  </si>
  <si>
    <t>Net profit attributable to shareholders</t>
  </si>
  <si>
    <t xml:space="preserve">Investment properties </t>
  </si>
  <si>
    <t xml:space="preserve">Inventories </t>
  </si>
  <si>
    <t>Proceeds from disposal of investment property</t>
  </si>
  <si>
    <t>Piling, civil engineering and construction works</t>
  </si>
  <si>
    <t>Repayment of short term borrowings</t>
  </si>
  <si>
    <t>Long term receivable</t>
  </si>
  <si>
    <t>Payables</t>
  </si>
  <si>
    <t>Receivables</t>
  </si>
  <si>
    <t>Total Gain on Disposal</t>
  </si>
  <si>
    <t>Investment holding, property investment &amp; development</t>
  </si>
  <si>
    <t>At 1 July 2003</t>
  </si>
  <si>
    <t>Dividends</t>
  </si>
  <si>
    <t>Unallocated income</t>
  </si>
  <si>
    <t>Unallocated costs</t>
  </si>
  <si>
    <t>Total revenue</t>
  </si>
  <si>
    <t>Result</t>
  </si>
  <si>
    <t>Group</t>
  </si>
  <si>
    <t>Transfer from deferred taxation</t>
  </si>
  <si>
    <t>Segment results</t>
  </si>
  <si>
    <t>Capital Commitments</t>
  </si>
  <si>
    <t>26</t>
  </si>
  <si>
    <t>Auditors' Report on Preceding Annual Financial Statements</t>
  </si>
  <si>
    <t>Basis of Preparation</t>
  </si>
  <si>
    <t>Segmental Reporting</t>
  </si>
  <si>
    <t>Changes in Composition of the Group</t>
  </si>
  <si>
    <t>Earnings Per Share</t>
  </si>
  <si>
    <t>Unquoted Investments and/or Properties</t>
  </si>
  <si>
    <t>Changes in Estimates</t>
  </si>
  <si>
    <t>Changes in Debt and Equity Securities</t>
  </si>
  <si>
    <t>Off Balance Sheet Financial Instruments</t>
  </si>
  <si>
    <t>There are no off balance sheet financial instruments as at the date of this report.</t>
  </si>
  <si>
    <t>Changes in Material Litigation</t>
  </si>
  <si>
    <t>30.06.2004</t>
  </si>
  <si>
    <t>Gain on disposal of marketable securities</t>
  </si>
  <si>
    <t>CONDENSED CONSOLIDATED BALANCE SHEET</t>
  </si>
  <si>
    <t>CONDENSED CONSOLIDATED STATEMENT OF CHANGES IN EQUITY</t>
  </si>
  <si>
    <t>CONDENSED CONSOLIDATED CASH FLOW STATEMENT</t>
  </si>
  <si>
    <t>reserves</t>
  </si>
  <si>
    <t>There were no corporate proposals announced at the date of this report.</t>
  </si>
  <si>
    <t>The condensed consolidated income statements should be read in conjunction with the audited financial statements  for the year ended 30th June 2004.</t>
  </si>
  <si>
    <t>The condensed consolidated balance sheet should be read in conjunction with the audited financial statements for the year ended 30th June 2004.</t>
  </si>
  <si>
    <t>The condensed consolidated statement of changes in equity should be read in conjunction with the audited financial statements for the year ended 30th June 2004.</t>
  </si>
  <si>
    <t>At 1 July 2004</t>
  </si>
  <si>
    <t>The condensed consolidated cash flow statement should be read in conjunction with the audited financial statements for the year ended 30th June 2004.</t>
  </si>
  <si>
    <t>CASH AND CASH EQUIVALENTS AT END OF FINANCIAL PERIOD</t>
  </si>
  <si>
    <t>The interim financial report is prepared in accordance with MASB 26 "Interim Financial Reporting" and paragraph 9.22 of the Bursa Malaysia Securities Berhad Listing Requirements.  The accounting policies and presentation adopted for the interim financial report are consistent with those adopted for the annual financial statements for the financial year ended 30 June 2004.</t>
  </si>
  <si>
    <t>There was no qualified report issued by the auditors in the annual financial statements for the year ended 30 June 2004.</t>
  </si>
  <si>
    <t>The changes in contingent liabilities are as follows:</t>
  </si>
  <si>
    <t>The Directors do not recommend any interim dividend for the quarter under review.</t>
  </si>
  <si>
    <t>Barring unforeseen circumstances,  the Board expects the performance of the Group to remain satisfactory in line with the growth of the economy in the current financial year.</t>
  </si>
  <si>
    <t>Marketable Securities</t>
  </si>
  <si>
    <t>Total purchases and disposals of marketable securities for the current financial year to date are as follows: -</t>
  </si>
  <si>
    <t>The effect of the acquisition on the interim financial statements is as follows:</t>
  </si>
  <si>
    <t>Cost of sales</t>
  </si>
  <si>
    <t>Other operating expenses</t>
  </si>
  <si>
    <t>Goodwill on consolidation</t>
  </si>
  <si>
    <t>Loss on disposal of investment property</t>
  </si>
  <si>
    <t>Acquisition of a subsidiary company</t>
  </si>
  <si>
    <t>Year</t>
  </si>
  <si>
    <t>NET DECREASE IN CASH &amp; CASH EQUIVALENTS</t>
  </si>
  <si>
    <t>On 10 August 2004, the Company announced the acquisition of 100% equity interest in Corplast Packaging Industries Sdn Bhd ("Corplast") for a total cash consideration of RM3,851,244. The acquisition was completed on 1 September 2004.</t>
  </si>
  <si>
    <t>Cash outflow of the Group on acquisition</t>
  </si>
  <si>
    <t>Cumulative quarter</t>
  </si>
  <si>
    <t>31.03.2005</t>
  </si>
  <si>
    <t>31.03.2004</t>
  </si>
  <si>
    <t>As at 31 March 2005</t>
  </si>
  <si>
    <t>For The Financial Quarter Ended 31 March 2005</t>
  </si>
  <si>
    <t>At 31 March 2005</t>
  </si>
  <si>
    <t>At 31 March 2004</t>
  </si>
  <si>
    <t>Interim report for the nine months ended 31 March 2005</t>
  </si>
  <si>
    <t>For the Financial Quarter Ended 31 March 2005</t>
  </si>
  <si>
    <t>The basic and diluted earnings per share are the same as there is no dilution in its earnings because it is assumed that options under the Employees' Share Option Scheme will not be exercised as the average fair value of the ordinary shares as at 31 March 2005 was lower than the exercise price.</t>
  </si>
  <si>
    <t>The Group does not have any borrowings or debt securities as at 31 March 2005.</t>
  </si>
  <si>
    <t>Total investments in marketable securities as at 31 March 2005 are as follows:-</t>
  </si>
  <si>
    <t>Increase in the Group's net assets as at 31 March 2005</t>
  </si>
  <si>
    <t>- 9 months ended 31 March 2005</t>
  </si>
  <si>
    <t>- 3 months ended 31 March 2005</t>
  </si>
  <si>
    <t>There are no items, transactions or event of a material and unusual nature which have arisen from 31 March 2005 to date of this announcement which would substantially affect the financial results of the Group for the period under review.</t>
  </si>
  <si>
    <t>9 months ended</t>
  </si>
  <si>
    <t>31 March 2004</t>
  </si>
  <si>
    <t>31 March 2005</t>
  </si>
  <si>
    <t>A first and final dividend of 5 sen per share less income tax of 28% amounting to RM2,882,304 for the financial year ended 30 June 2004 was paid on 7 January 2005.</t>
  </si>
  <si>
    <t>Allowance for diminution in value of marketable securities</t>
  </si>
  <si>
    <t>Increase/(decrease) in the Group's net profit for:</t>
  </si>
  <si>
    <t>The effective tax rate of the Group is lower than the statutory tax rate mainly due to the capital gains which are not subject to tax and utilisation of reinvestment allowance to set off against the taxable profits in manufacturing subsidiary.</t>
  </si>
  <si>
    <t>Sales from the Group's manufacturing division rose by 31% to RM26.48 million from RM20.29 million last year. while profit before taxation grew by RM0.25 million or 8% to RM3.41million from RM3.16 million last year. These  results include a contribution in revenue of RM4.46 million and profit before taxation of RM0.21 million by the newly acquired subsidiary, Corplast.</t>
  </si>
  <si>
    <t>The construction division recorded a higher revenue of RM52.55 million compared to RM49.50 million last year. Profit before taxation rose significantly by RM3.81 million or 120% to RM6.97 million from RM3.16 million last year due to improved operating efficiencies.</t>
  </si>
  <si>
    <t>For the nine months ended 31 March 2005, the Group's revenue increased to RM79.71 million from RM69.96 million in the preceding year, while the profit before taxation increased to RM11.55 million from RM8.80 million for the respective periods.  The marked improvement in these results is mainly due to the significant improvement in contribution by the construction division by RM3.81 million. This, however, was partly offset by an allowance for diminution in value of marketable securities of RM0.42 million as well as  a lower gain on disposal of marketable securities of RM0.94 million.</t>
  </si>
  <si>
    <t>For the 3rd financial quarter under review, the Group recorded a revenue of RM26.85 million, representing a decrease of RM0.98 million or 4% over the preceding quarter. The decline was mainly due to lower sales volumes in manufacturing division in this quarter. Despite the decrease in revenue, the Group achieved a higher profit before taxation of RM4.06 million as compared to the preceding quarter of RM3.31 million. The improvement is mainly attributable to the higher profits from the construction division.</t>
  </si>
  <si>
    <t>There were no sales of  unquoted investments. There was a loss on sale of investment property amounting to RM10,267.74  by a subsidiary company for the financial period ended 31 March 2005.</t>
  </si>
  <si>
    <t>13 May 2005</t>
  </si>
  <si>
    <t>11.05.2005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</si>
</sst>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0.0"/>
    <numFmt numFmtId="174" formatCode="#,##0;[Red]#,##0"/>
    <numFmt numFmtId="175" formatCode="#,##0.0_);\(#,##0.0\)"/>
    <numFmt numFmtId="176" formatCode="#,##0.000_);\(#,##0.000\)"/>
    <numFmt numFmtId="177" formatCode="#,##0.0000_);\(#,##0.0000\)"/>
    <numFmt numFmtId="178" formatCode="_(* #,##0.0000_);_(* \(#,##0.0000\);_(* &quot;-&quot;??_);_(@_)"/>
    <numFmt numFmtId="179" formatCode="_(* #,##0.0000_);_(* \(#,##0.0000\);_(* &quot;-&quot;????_);_(@_)"/>
    <numFmt numFmtId="180" formatCode="_(* #,##0.00000_);_(* \(#,##0.00000\);_(* &quot;-&quot;??_);_(@_)"/>
  </numFmts>
  <fonts count="14">
    <font>
      <sz val="10"/>
      <name val="Arial"/>
      <family val="0"/>
    </font>
    <font>
      <b/>
      <sz val="9"/>
      <name val="Arial"/>
      <family val="2"/>
    </font>
    <font>
      <sz val="8"/>
      <name val="Arial"/>
      <family val="2"/>
    </font>
    <font>
      <b/>
      <sz val="12"/>
      <name val="Arial"/>
      <family val="2"/>
    </font>
    <font>
      <sz val="9"/>
      <name val="Arial"/>
      <family val="2"/>
    </font>
    <font>
      <b/>
      <sz val="10"/>
      <name val="Arial"/>
      <family val="2"/>
    </font>
    <font>
      <sz val="8"/>
      <name val="Tahoma"/>
      <family val="0"/>
    </font>
    <font>
      <b/>
      <sz val="8"/>
      <name val="Tahoma"/>
      <family val="0"/>
    </font>
    <font>
      <b/>
      <sz val="11"/>
      <name val="Times New Roman"/>
      <family val="1"/>
    </font>
    <font>
      <b/>
      <sz val="11"/>
      <name val="Arial"/>
      <family val="0"/>
    </font>
    <font>
      <sz val="11"/>
      <name val="Times New Roman"/>
      <family val="1"/>
    </font>
    <font>
      <sz val="11"/>
      <name val="Arial"/>
      <family val="0"/>
    </font>
    <font>
      <i/>
      <sz val="8"/>
      <name val="Arial"/>
      <family val="2"/>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3" fontId="0" fillId="0" borderId="0" xfId="15" applyAlignment="1">
      <alignment/>
    </xf>
    <xf numFmtId="43" fontId="0" fillId="0" borderId="0" xfId="15" applyAlignment="1">
      <alignment horizontal="center"/>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Border="1" applyAlignment="1">
      <alignment/>
    </xf>
    <xf numFmtId="171" fontId="0" fillId="0" borderId="2" xfId="15" applyNumberForma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3" xfId="0" applyNumberFormat="1" applyBorder="1" applyAlignment="1">
      <alignment/>
    </xf>
    <xf numFmtId="37" fontId="0" fillId="0" borderId="4" xfId="0" applyNumberFormat="1" applyBorder="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15" applyNumberFormat="1" applyAlignment="1">
      <alignment horizontal="center"/>
    </xf>
    <xf numFmtId="37" fontId="0" fillId="0" borderId="2" xfId="0" applyNumberFormat="1" applyBorder="1" applyAlignment="1">
      <alignment/>
    </xf>
    <xf numFmtId="39" fontId="0" fillId="0" borderId="5" xfId="0" applyNumberFormat="1" applyBorder="1" applyAlignment="1">
      <alignment/>
    </xf>
    <xf numFmtId="39" fontId="0" fillId="0" borderId="6" xfId="0" applyNumberFormat="1" applyBorder="1" applyAlignment="1">
      <alignment/>
    </xf>
    <xf numFmtId="39" fontId="0" fillId="0" borderId="0" xfId="0" applyNumberFormat="1" applyAlignment="1">
      <alignment/>
    </xf>
    <xf numFmtId="171" fontId="0" fillId="0" borderId="0" xfId="15" applyNumberFormat="1" applyFont="1" applyAlignment="1">
      <alignment horizontal="center"/>
    </xf>
    <xf numFmtId="43" fontId="0" fillId="0" borderId="0" xfId="15" applyFont="1" applyAlignment="1">
      <alignment/>
    </xf>
    <xf numFmtId="37" fontId="3" fillId="0" borderId="0" xfId="0" applyNumberFormat="1" applyFont="1" applyAlignment="1">
      <alignment/>
    </xf>
    <xf numFmtId="37" fontId="1" fillId="0" borderId="0" xfId="0" applyNumberFormat="1" applyFont="1" applyAlignment="1">
      <alignment/>
    </xf>
    <xf numFmtId="37" fontId="4" fillId="0" borderId="0" xfId="0" applyNumberFormat="1" applyFont="1" applyAlignment="1">
      <alignment/>
    </xf>
    <xf numFmtId="43" fontId="4" fillId="0" borderId="0" xfId="15" applyFont="1" applyAlignment="1">
      <alignment/>
    </xf>
    <xf numFmtId="0" fontId="0" fillId="0" borderId="0" xfId="15" applyNumberFormat="1" applyFont="1" applyAlignment="1">
      <alignment horizontal="center"/>
    </xf>
    <xf numFmtId="178" fontId="0" fillId="0" borderId="0" xfId="15" applyNumberFormat="1" applyAlignment="1">
      <alignment/>
    </xf>
    <xf numFmtId="43" fontId="0" fillId="0" borderId="0" xfId="15" applyFont="1" applyAlignment="1">
      <alignment horizontal="center"/>
    </xf>
    <xf numFmtId="0" fontId="10" fillId="0" borderId="0" xfId="0" applyFont="1" applyAlignment="1">
      <alignment/>
    </xf>
    <xf numFmtId="0" fontId="10" fillId="0" borderId="0" xfId="0" applyFont="1" applyAlignment="1" quotePrefix="1">
      <alignment horizontal="left"/>
    </xf>
    <xf numFmtId="0" fontId="8" fillId="0" borderId="0" xfId="0" applyFont="1" applyAlignment="1">
      <alignment/>
    </xf>
    <xf numFmtId="0" fontId="10" fillId="0" borderId="0" xfId="0" applyFont="1" applyAlignment="1" quotePrefix="1">
      <alignment/>
    </xf>
    <xf numFmtId="0" fontId="11" fillId="0" borderId="0" xfId="0" applyFont="1" applyAlignment="1">
      <alignment/>
    </xf>
    <xf numFmtId="0" fontId="10" fillId="0" borderId="0" xfId="0" applyFont="1" applyAlignment="1">
      <alignment horizontal="center" vertical="top"/>
    </xf>
    <xf numFmtId="0" fontId="10" fillId="0" borderId="0" xfId="0" applyFont="1" applyAlignment="1">
      <alignment horizontal="center"/>
    </xf>
    <xf numFmtId="0" fontId="10" fillId="0" borderId="0" xfId="0" applyFont="1" applyAlignment="1">
      <alignment vertical="top"/>
    </xf>
    <xf numFmtId="0" fontId="8" fillId="0" borderId="0" xfId="0" applyFont="1" applyAlignment="1" quotePrefix="1">
      <alignment/>
    </xf>
    <xf numFmtId="0" fontId="8" fillId="0" borderId="0" xfId="0" applyFont="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0" xfId="0" applyNumberFormat="1" applyFont="1" applyAlignment="1">
      <alignment horizontal="center"/>
    </xf>
    <xf numFmtId="37" fontId="10" fillId="0" borderId="0" xfId="0" applyNumberFormat="1" applyFont="1" applyAlignment="1">
      <alignment horizontal="right"/>
    </xf>
    <xf numFmtId="3" fontId="10" fillId="0" borderId="1" xfId="0" applyNumberFormat="1" applyFont="1" applyBorder="1" applyAlignment="1">
      <alignment/>
    </xf>
    <xf numFmtId="0" fontId="10" fillId="0" borderId="1" xfId="0" applyFont="1" applyBorder="1" applyAlignment="1">
      <alignment/>
    </xf>
    <xf numFmtId="37" fontId="10" fillId="0" borderId="1" xfId="0" applyNumberFormat="1" applyFont="1" applyBorder="1" applyAlignment="1">
      <alignment/>
    </xf>
    <xf numFmtId="37" fontId="10" fillId="0" borderId="0" xfId="0" applyNumberFormat="1" applyFont="1" applyAlignment="1">
      <alignment/>
    </xf>
    <xf numFmtId="37" fontId="10" fillId="0" borderId="4" xfId="0" applyNumberFormat="1" applyFont="1" applyBorder="1" applyAlignment="1">
      <alignment/>
    </xf>
    <xf numFmtId="37" fontId="10" fillId="0" borderId="3" xfId="0" applyNumberFormat="1" applyFont="1" applyBorder="1" applyAlignment="1">
      <alignment/>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quotePrefix="1">
      <alignment horizontal="right"/>
    </xf>
    <xf numFmtId="37" fontId="10" fillId="0" borderId="1" xfId="0" applyNumberFormat="1" applyFont="1" applyBorder="1" applyAlignment="1">
      <alignment horizontal="right"/>
    </xf>
    <xf numFmtId="0" fontId="10" fillId="0" borderId="0" xfId="0" applyFont="1" applyAlignment="1" quotePrefix="1">
      <alignment horizontal="center"/>
    </xf>
    <xf numFmtId="37" fontId="10" fillId="0" borderId="0" xfId="0" applyNumberFormat="1" applyFont="1" applyAlignment="1">
      <alignment/>
    </xf>
    <xf numFmtId="0" fontId="10" fillId="0" borderId="0" xfId="0" applyFont="1" applyBorder="1" applyAlignment="1">
      <alignment/>
    </xf>
    <xf numFmtId="37" fontId="12" fillId="0" borderId="0" xfId="0" applyNumberFormat="1" applyFont="1" applyAlignment="1" quotePrefix="1">
      <alignment/>
    </xf>
    <xf numFmtId="37" fontId="0" fillId="0" borderId="0" xfId="0" applyNumberFormat="1" applyAlignment="1">
      <alignment horizontal="right"/>
    </xf>
    <xf numFmtId="37" fontId="0" fillId="0" borderId="0" xfId="0" applyNumberFormat="1" applyBorder="1" applyAlignment="1">
      <alignment horizontal="right"/>
    </xf>
    <xf numFmtId="39" fontId="10" fillId="0" borderId="0" xfId="0" applyNumberFormat="1" applyFont="1" applyAlignment="1">
      <alignment/>
    </xf>
    <xf numFmtId="39" fontId="10" fillId="0" borderId="0" xfId="0" applyNumberFormat="1" applyFont="1" applyAlignment="1">
      <alignment horizontal="right"/>
    </xf>
    <xf numFmtId="171" fontId="0" fillId="0" borderId="0" xfId="15" applyNumberFormat="1" applyFont="1" applyBorder="1" applyAlignment="1">
      <alignment/>
    </xf>
    <xf numFmtId="171" fontId="0" fillId="0" borderId="0" xfId="15" applyNumberFormat="1" applyFont="1" applyBorder="1" applyAlignment="1">
      <alignment horizontal="right"/>
    </xf>
    <xf numFmtId="171" fontId="0" fillId="0" borderId="0" xfId="15" applyNumberFormat="1" applyFont="1" applyBorder="1" applyAlignment="1">
      <alignment horizontal="center"/>
    </xf>
    <xf numFmtId="171" fontId="10" fillId="0" borderId="0" xfId="0" applyNumberFormat="1" applyFont="1" applyAlignment="1">
      <alignment horizontal="right"/>
    </xf>
    <xf numFmtId="171" fontId="10" fillId="0" borderId="1" xfId="0" applyNumberFormat="1" applyFont="1" applyBorder="1" applyAlignment="1">
      <alignment/>
    </xf>
    <xf numFmtId="171" fontId="10" fillId="0" borderId="0" xfId="0" applyNumberFormat="1" applyFont="1" applyAlignment="1">
      <alignment horizontal="center"/>
    </xf>
    <xf numFmtId="171" fontId="10" fillId="0" borderId="0" xfId="0" applyNumberFormat="1" applyFont="1" applyAlignment="1">
      <alignment/>
    </xf>
    <xf numFmtId="3" fontId="10" fillId="0" borderId="1" xfId="0" applyNumberFormat="1" applyFont="1" applyBorder="1" applyAlignment="1">
      <alignment horizontal="right"/>
    </xf>
    <xf numFmtId="171" fontId="0" fillId="0" borderId="0" xfId="0" applyNumberFormat="1" applyBorder="1" applyAlignment="1">
      <alignment/>
    </xf>
    <xf numFmtId="171" fontId="0" fillId="0" borderId="0" xfId="0" applyNumberFormat="1" applyAlignment="1">
      <alignment horizontal="right"/>
    </xf>
    <xf numFmtId="0" fontId="8" fillId="0" borderId="0" xfId="0" applyFont="1" applyAlignment="1">
      <alignment wrapText="1"/>
    </xf>
    <xf numFmtId="0" fontId="10" fillId="0" borderId="0" xfId="0" applyFont="1" applyAlignment="1">
      <alignment horizontal="center" wrapText="1"/>
    </xf>
    <xf numFmtId="37" fontId="0" fillId="0" borderId="0" xfId="0" applyNumberFormat="1" applyFont="1" applyBorder="1" applyAlignment="1" quotePrefix="1">
      <alignment horizontal="center"/>
    </xf>
    <xf numFmtId="37" fontId="0" fillId="0" borderId="0" xfId="0" applyNumberFormat="1" applyAlignment="1" quotePrefix="1">
      <alignment horizontal="center"/>
    </xf>
    <xf numFmtId="43" fontId="0" fillId="0" borderId="0" xfId="15" applyFont="1" applyAlignment="1" quotePrefix="1">
      <alignment horizontal="center"/>
    </xf>
    <xf numFmtId="0" fontId="10" fillId="0" borderId="0" xfId="0" applyFont="1" applyAlignment="1">
      <alignment horizontal="justify"/>
    </xf>
    <xf numFmtId="171" fontId="10" fillId="0" borderId="0" xfId="15" applyNumberFormat="1" applyFont="1" applyAlignment="1">
      <alignment/>
    </xf>
    <xf numFmtId="37" fontId="5" fillId="0" borderId="0" xfId="0" applyNumberFormat="1" applyFont="1" applyAlignment="1">
      <alignment/>
    </xf>
    <xf numFmtId="37" fontId="2" fillId="0" borderId="0" xfId="0" applyNumberFormat="1" applyFont="1" applyBorder="1" applyAlignment="1" quotePrefix="1">
      <alignment horizontal="center"/>
    </xf>
    <xf numFmtId="0" fontId="10" fillId="0" borderId="0" xfId="0" applyFont="1" applyAlignment="1">
      <alignment horizontal="right" vertical="top"/>
    </xf>
    <xf numFmtId="0" fontId="10" fillId="0" borderId="0" xfId="0" applyFont="1" applyAlignment="1">
      <alignment horizontal="right" vertical="top" wrapText="1"/>
    </xf>
    <xf numFmtId="37" fontId="1" fillId="0" borderId="0" xfId="0" applyNumberFormat="1" applyFont="1" applyAlignment="1">
      <alignment horizontal="justify" vertical="top" wrapText="1"/>
    </xf>
    <xf numFmtId="171" fontId="0" fillId="0" borderId="0" xfId="15" applyNumberFormat="1" applyAlignment="1">
      <alignment horizontal="justify" vertical="top" wrapText="1"/>
    </xf>
    <xf numFmtId="0" fontId="8" fillId="0" borderId="0" xfId="0" applyFont="1" applyAlignment="1">
      <alignment/>
    </xf>
    <xf numFmtId="0" fontId="10" fillId="0" borderId="0" xfId="0" applyFont="1" applyAlignment="1">
      <alignment horizontal="justify" vertical="top" wrapText="1"/>
    </xf>
    <xf numFmtId="0" fontId="10" fillId="0" borderId="0" xfId="0" applyFont="1" applyAlignment="1">
      <alignment/>
    </xf>
    <xf numFmtId="0" fontId="10" fillId="0" borderId="0" xfId="0" applyNumberFormat="1" applyFont="1" applyAlignment="1">
      <alignment horizontal="justify" vertical="top" wrapText="1"/>
    </xf>
    <xf numFmtId="0" fontId="10" fillId="0" borderId="0" xfId="0" applyFont="1" applyAlignment="1">
      <alignment horizontal="justify"/>
    </xf>
    <xf numFmtId="0" fontId="10" fillId="0" borderId="0" xfId="0" applyFont="1" applyAlignment="1" quotePrefix="1">
      <alignment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center" wrapText="1"/>
    </xf>
    <xf numFmtId="0" fontId="0" fillId="0" borderId="0" xfId="0" applyFont="1" applyAlignment="1">
      <alignment horizontal="center" wrapText="1"/>
    </xf>
    <xf numFmtId="0" fontId="8" fillId="0" borderId="0" xfId="0" applyFont="1" applyAlignment="1">
      <alignment wrapText="1"/>
    </xf>
    <xf numFmtId="0" fontId="8" fillId="0" borderId="0" xfId="0" applyFont="1" applyBorder="1" applyAlignment="1">
      <alignment horizontal="center"/>
    </xf>
    <xf numFmtId="0" fontId="9" fillId="0" borderId="0" xfId="0" applyFont="1" applyAlignment="1">
      <alignment horizontal="center"/>
    </xf>
    <xf numFmtId="0" fontId="8" fillId="0" borderId="0" xfId="0" applyFont="1" applyAlignment="1" quotePrefix="1">
      <alignment horizontal="center"/>
    </xf>
    <xf numFmtId="0" fontId="8" fillId="0" borderId="0" xfId="0" applyFont="1" applyAlignment="1">
      <alignment horizontal="center"/>
    </xf>
    <xf numFmtId="0" fontId="11" fillId="0" borderId="0" xfId="0" applyFont="1" applyAlignment="1">
      <alignment/>
    </xf>
    <xf numFmtId="0" fontId="10" fillId="0" borderId="0" xfId="0" applyFont="1" applyAlignment="1">
      <alignment vertical="top" wrapText="1"/>
    </xf>
    <xf numFmtId="0" fontId="8" fillId="0" borderId="0" xfId="0" applyFont="1" applyBorder="1" applyAlignment="1">
      <alignment/>
    </xf>
    <xf numFmtId="0" fontId="0" fillId="0" borderId="0" xfId="0" applyAlignment="1">
      <alignment/>
    </xf>
    <xf numFmtId="0" fontId="8" fillId="0" borderId="0" xfId="0" applyFont="1" applyAlignment="1">
      <alignment horizontal="justify" vertical="top"/>
    </xf>
    <xf numFmtId="37" fontId="5"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49"/>
  <sheetViews>
    <sheetView workbookViewId="0" topLeftCell="A44">
      <selection activeCell="B3" sqref="B3:G46"/>
    </sheetView>
  </sheetViews>
  <sheetFormatPr defaultColWidth="9.140625" defaultRowHeight="12.75"/>
  <cols>
    <col min="1" max="1" width="9.140625" style="9" customWidth="1"/>
    <col min="2" max="2" width="40.28125" style="9" customWidth="1"/>
    <col min="3" max="3" width="12.8515625" style="9" customWidth="1"/>
    <col min="4" max="4" width="13.8515625" style="9" bestFit="1" customWidth="1"/>
    <col min="5" max="5" width="2.57421875" style="9" customWidth="1"/>
    <col min="6" max="6" width="11.57421875" style="9" customWidth="1"/>
    <col min="7" max="7" width="13.8515625" style="9" bestFit="1" customWidth="1"/>
    <col min="8" max="8" width="9.7109375" style="9" bestFit="1" customWidth="1"/>
    <col min="9" max="16384" width="9.140625" style="9" customWidth="1"/>
  </cols>
  <sheetData>
    <row r="3" spans="2:7" ht="15.75">
      <c r="B3" s="23" t="s">
        <v>73</v>
      </c>
      <c r="G3" s="105"/>
    </row>
    <row r="4" spans="2:7" ht="12.75">
      <c r="B4" s="15" t="s">
        <v>259</v>
      </c>
      <c r="E4" s="79"/>
      <c r="G4" s="80"/>
    </row>
    <row r="5" spans="2:7" ht="12.75">
      <c r="B5" s="57" t="s">
        <v>186</v>
      </c>
      <c r="G5" s="74"/>
    </row>
    <row r="7" ht="12.75">
      <c r="B7" s="9" t="s">
        <v>72</v>
      </c>
    </row>
    <row r="8" ht="12.75">
      <c r="B8" s="15" t="s">
        <v>260</v>
      </c>
    </row>
    <row r="10" spans="3:7" ht="12.75">
      <c r="C10" s="27" t="s">
        <v>77</v>
      </c>
      <c r="D10" s="16"/>
      <c r="E10" s="10"/>
      <c r="F10" s="27" t="s">
        <v>78</v>
      </c>
      <c r="G10" s="16"/>
    </row>
    <row r="11" spans="3:7" ht="12.75">
      <c r="C11" s="10" t="s">
        <v>2</v>
      </c>
      <c r="D11" s="10" t="s">
        <v>67</v>
      </c>
      <c r="E11" s="10"/>
      <c r="F11" s="10" t="s">
        <v>2</v>
      </c>
      <c r="G11" s="10" t="s">
        <v>67</v>
      </c>
    </row>
    <row r="12" spans="3:7" ht="12.75">
      <c r="C12" s="10" t="s">
        <v>3</v>
      </c>
      <c r="D12" s="9" t="s">
        <v>79</v>
      </c>
      <c r="E12" s="10"/>
      <c r="F12" s="10" t="s">
        <v>4</v>
      </c>
      <c r="G12" s="9" t="s">
        <v>79</v>
      </c>
    </row>
    <row r="13" spans="3:7" ht="12.75">
      <c r="C13" s="10"/>
      <c r="D13" s="10" t="s">
        <v>3</v>
      </c>
      <c r="E13" s="10"/>
      <c r="F13" s="10"/>
      <c r="G13" s="10" t="s">
        <v>80</v>
      </c>
    </row>
    <row r="14" spans="3:7" ht="12.75">
      <c r="C14" s="10" t="s">
        <v>253</v>
      </c>
      <c r="D14" s="10" t="s">
        <v>254</v>
      </c>
      <c r="E14" s="10"/>
      <c r="F14" s="10" t="s">
        <v>253</v>
      </c>
      <c r="G14" s="10" t="s">
        <v>254</v>
      </c>
    </row>
    <row r="15" spans="3:7" ht="12.75">
      <c r="C15" s="10" t="s">
        <v>71</v>
      </c>
      <c r="D15" s="10" t="s">
        <v>71</v>
      </c>
      <c r="E15" s="10"/>
      <c r="F15" s="10" t="s">
        <v>71</v>
      </c>
      <c r="G15" s="10" t="s">
        <v>71</v>
      </c>
    </row>
    <row r="17" spans="2:7" ht="12.75">
      <c r="B17" s="9" t="s">
        <v>68</v>
      </c>
      <c r="C17" s="9">
        <v>26854</v>
      </c>
      <c r="D17" s="9">
        <v>22069</v>
      </c>
      <c r="F17" s="9">
        <v>79706</v>
      </c>
      <c r="G17" s="9">
        <v>69960</v>
      </c>
    </row>
    <row r="19" spans="2:7" ht="12.75">
      <c r="B19" s="9" t="s">
        <v>243</v>
      </c>
      <c r="C19" s="12">
        <v>-21754</v>
      </c>
      <c r="D19" s="12">
        <v>-19983</v>
      </c>
      <c r="F19" s="12">
        <v>-65620</v>
      </c>
      <c r="G19" s="12">
        <v>-61548</v>
      </c>
    </row>
    <row r="20" spans="2:7" ht="18.75" customHeight="1">
      <c r="B20" s="9" t="s">
        <v>88</v>
      </c>
      <c r="C20" s="9">
        <f>+C19+C17</f>
        <v>5100</v>
      </c>
      <c r="D20" s="9">
        <f>+D19+D17</f>
        <v>2086</v>
      </c>
      <c r="F20" s="9">
        <f>+F19+F17</f>
        <v>14086</v>
      </c>
      <c r="G20" s="9">
        <f>+G19+G17</f>
        <v>8412</v>
      </c>
    </row>
    <row r="21" ht="12.75" customHeight="1"/>
    <row r="22" spans="2:7" ht="12.75">
      <c r="B22" s="9" t="s">
        <v>89</v>
      </c>
      <c r="C22" s="9">
        <v>1449</v>
      </c>
      <c r="D22" s="9">
        <v>1176</v>
      </c>
      <c r="F22" s="9">
        <v>3031</v>
      </c>
      <c r="G22" s="9">
        <v>3829</v>
      </c>
    </row>
    <row r="24" spans="2:7" ht="12.75">
      <c r="B24" s="9" t="s">
        <v>90</v>
      </c>
      <c r="C24" s="9">
        <v>-701</v>
      </c>
      <c r="D24" s="9">
        <v>-646</v>
      </c>
      <c r="F24" s="9">
        <v>-1677</v>
      </c>
      <c r="G24" s="9">
        <v>-1401</v>
      </c>
    </row>
    <row r="26" spans="2:7" ht="12.75">
      <c r="B26" s="9" t="s">
        <v>244</v>
      </c>
      <c r="C26" s="9">
        <v>-1676</v>
      </c>
      <c r="D26" s="9">
        <v>-860</v>
      </c>
      <c r="F26" s="9">
        <v>-3817</v>
      </c>
      <c r="G26" s="9">
        <v>-2105</v>
      </c>
    </row>
    <row r="28" spans="2:7" ht="12.75">
      <c r="B28" s="9" t="s">
        <v>91</v>
      </c>
      <c r="C28" s="11">
        <f>+C20+C24+C26+C22</f>
        <v>4172</v>
      </c>
      <c r="D28" s="11">
        <f>+D20+D24+D26+D22</f>
        <v>1756</v>
      </c>
      <c r="F28" s="11">
        <f>+F20+F24+F26+F22</f>
        <v>11623</v>
      </c>
      <c r="G28" s="11">
        <f>+G20+G24+G26+G22</f>
        <v>8735</v>
      </c>
    </row>
    <row r="30" spans="2:7" ht="12.75">
      <c r="B30" s="9" t="s">
        <v>87</v>
      </c>
      <c r="C30" s="9">
        <v>0</v>
      </c>
      <c r="D30" s="9">
        <v>0</v>
      </c>
      <c r="F30" s="9">
        <v>-7</v>
      </c>
      <c r="G30" s="9">
        <v>-12</v>
      </c>
    </row>
    <row r="32" spans="2:7" ht="12.75">
      <c r="B32" s="9" t="s">
        <v>69</v>
      </c>
      <c r="C32" s="12">
        <v>-113</v>
      </c>
      <c r="D32" s="12">
        <v>57</v>
      </c>
      <c r="F32" s="12">
        <v>-67</v>
      </c>
      <c r="G32" s="12">
        <v>78</v>
      </c>
    </row>
    <row r="34" spans="2:7" ht="12.75">
      <c r="B34" s="9" t="s">
        <v>92</v>
      </c>
      <c r="C34" s="9">
        <f>+C32+C30+C28</f>
        <v>4059</v>
      </c>
      <c r="D34" s="9">
        <f>+D32+D30+D28</f>
        <v>1813</v>
      </c>
      <c r="F34" s="9">
        <f>+F32+F30+F28</f>
        <v>11549</v>
      </c>
      <c r="G34" s="9">
        <f>+G32+G30+G28</f>
        <v>8801</v>
      </c>
    </row>
    <row r="36" spans="2:7" ht="12.75">
      <c r="B36" s="9" t="s">
        <v>5</v>
      </c>
      <c r="C36" s="9">
        <v>-923</v>
      </c>
      <c r="D36" s="9">
        <v>-256</v>
      </c>
      <c r="F36" s="9">
        <v>-2927</v>
      </c>
      <c r="G36" s="9">
        <v>-1695</v>
      </c>
    </row>
    <row r="38" spans="2:7" ht="13.5" thickBot="1">
      <c r="B38" s="9" t="s">
        <v>70</v>
      </c>
      <c r="C38" s="17">
        <f>+C36+C34</f>
        <v>3136</v>
      </c>
      <c r="D38" s="17">
        <f>+D36+D34</f>
        <v>1557</v>
      </c>
      <c r="E38" s="14"/>
      <c r="F38" s="17">
        <f>+F36+F34</f>
        <v>8622</v>
      </c>
      <c r="G38" s="17">
        <f>+G36+G34</f>
        <v>7106</v>
      </c>
    </row>
    <row r="39" ht="13.5" thickTop="1"/>
    <row r="41" spans="2:7" ht="13.5" thickBot="1">
      <c r="B41" s="9" t="s">
        <v>65</v>
      </c>
      <c r="C41" s="18">
        <v>3.92</v>
      </c>
      <c r="D41" s="20">
        <v>1.94</v>
      </c>
      <c r="F41" s="18">
        <v>10.77</v>
      </c>
      <c r="G41" s="18">
        <v>8.88</v>
      </c>
    </row>
    <row r="42" spans="2:7" ht="13.5" thickBot="1">
      <c r="B42" s="9" t="s">
        <v>66</v>
      </c>
      <c r="C42" s="19">
        <v>3.92</v>
      </c>
      <c r="D42" s="19">
        <v>1.94</v>
      </c>
      <c r="F42" s="19">
        <v>10.77</v>
      </c>
      <c r="G42" s="19">
        <v>8.88</v>
      </c>
    </row>
    <row r="46" spans="2:8" ht="24.75" customHeight="1">
      <c r="B46" s="83" t="s">
        <v>229</v>
      </c>
      <c r="C46" s="83"/>
      <c r="D46" s="83"/>
      <c r="E46" s="83"/>
      <c r="F46" s="83"/>
      <c r="G46" s="83"/>
      <c r="H46" s="25"/>
    </row>
    <row r="47" spans="2:8" ht="12.75">
      <c r="B47" s="24"/>
      <c r="C47" s="24"/>
      <c r="D47" s="24"/>
      <c r="E47" s="24"/>
      <c r="F47" s="24"/>
      <c r="G47" s="24"/>
      <c r="H47" s="25"/>
    </row>
    <row r="49" spans="2:7" ht="15">
      <c r="B49" s="30"/>
      <c r="C49" s="30"/>
      <c r="D49" s="30"/>
      <c r="E49" s="30"/>
      <c r="F49" s="30"/>
      <c r="G49" s="30"/>
    </row>
  </sheetData>
  <mergeCells count="1">
    <mergeCell ref="B46:G46"/>
  </mergeCells>
  <printOptions/>
  <pageMargins left="0.75" right="0.5" top="0.75" bottom="0.75" header="0.5" footer="0.5"/>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3:I63"/>
  <sheetViews>
    <sheetView workbookViewId="0" topLeftCell="A45">
      <selection activeCell="B3" sqref="B3:E62"/>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23" t="s">
        <v>73</v>
      </c>
    </row>
    <row r="4" ht="12.75">
      <c r="B4" s="15" t="s">
        <v>259</v>
      </c>
    </row>
    <row r="5" ht="12.75">
      <c r="B5" s="57" t="s">
        <v>186</v>
      </c>
    </row>
    <row r="7" ht="12.75">
      <c r="B7" s="22" t="s">
        <v>224</v>
      </c>
    </row>
    <row r="8" ht="12.75">
      <c r="B8" s="22" t="s">
        <v>255</v>
      </c>
    </row>
    <row r="10" spans="3:5" ht="12.75">
      <c r="C10" s="2" t="s">
        <v>6</v>
      </c>
      <c r="D10" s="2"/>
      <c r="E10" s="2" t="s">
        <v>9</v>
      </c>
    </row>
    <row r="11" spans="3:5" ht="12.75">
      <c r="C11" s="2" t="s">
        <v>13</v>
      </c>
      <c r="D11" s="2"/>
      <c r="E11" s="2" t="s">
        <v>10</v>
      </c>
    </row>
    <row r="12" spans="3:5" ht="12.75">
      <c r="C12" s="2" t="s">
        <v>12</v>
      </c>
      <c r="D12" s="2"/>
      <c r="E12" s="2" t="s">
        <v>11</v>
      </c>
    </row>
    <row r="13" spans="3:5" ht="12.75">
      <c r="C13" s="2" t="s">
        <v>7</v>
      </c>
      <c r="D13" s="2"/>
      <c r="E13" s="2" t="s">
        <v>14</v>
      </c>
    </row>
    <row r="14" spans="3:5" ht="12.75">
      <c r="C14" s="2" t="s">
        <v>8</v>
      </c>
      <c r="D14" s="2"/>
      <c r="E14" s="2" t="s">
        <v>15</v>
      </c>
    </row>
    <row r="15" spans="3:5" ht="12.75">
      <c r="C15" s="76" t="s">
        <v>253</v>
      </c>
      <c r="D15" s="2"/>
      <c r="E15" s="29" t="s">
        <v>222</v>
      </c>
    </row>
    <row r="16" spans="3:5" ht="12.75">
      <c r="C16" s="29" t="s">
        <v>71</v>
      </c>
      <c r="D16" s="2"/>
      <c r="E16" s="29" t="s">
        <v>71</v>
      </c>
    </row>
    <row r="17" ht="12.75">
      <c r="B17" s="1" t="s">
        <v>16</v>
      </c>
    </row>
    <row r="18" spans="2:5" ht="12.75">
      <c r="B18" s="1" t="s">
        <v>17</v>
      </c>
      <c r="C18" s="3">
        <v>38545</v>
      </c>
      <c r="D18" s="3"/>
      <c r="E18" s="3">
        <v>36992</v>
      </c>
    </row>
    <row r="19" spans="2:5" ht="12.75">
      <c r="B19" s="22" t="s">
        <v>93</v>
      </c>
      <c r="C19" s="3">
        <v>732</v>
      </c>
      <c r="D19" s="3"/>
      <c r="E19" s="3">
        <v>799</v>
      </c>
    </row>
    <row r="20" spans="2:5" ht="12.75">
      <c r="B20" s="22" t="s">
        <v>190</v>
      </c>
      <c r="C20" s="3">
        <v>2705</v>
      </c>
      <c r="D20" s="3"/>
      <c r="E20" s="3">
        <v>3033</v>
      </c>
    </row>
    <row r="21" spans="2:5" ht="12.75">
      <c r="B21" s="22" t="s">
        <v>195</v>
      </c>
      <c r="C21" s="3">
        <v>811</v>
      </c>
      <c r="D21" s="3"/>
      <c r="E21" s="3">
        <v>1921</v>
      </c>
    </row>
    <row r="22" spans="2:5" ht="12.75">
      <c r="B22" s="22" t="s">
        <v>245</v>
      </c>
      <c r="C22" s="3">
        <v>572</v>
      </c>
      <c r="D22" s="3"/>
      <c r="E22" s="3">
        <v>0</v>
      </c>
    </row>
    <row r="23" spans="3:5" ht="12.75">
      <c r="C23" s="5">
        <f>SUM(C18:C22)</f>
        <v>43365</v>
      </c>
      <c r="D23" s="7"/>
      <c r="E23" s="5">
        <f>SUM(E18:E22)</f>
        <v>42745</v>
      </c>
    </row>
    <row r="24" spans="3:5" ht="12.75">
      <c r="C24" s="3"/>
      <c r="D24" s="3"/>
      <c r="E24" s="3"/>
    </row>
    <row r="25" spans="2:5" ht="12.75">
      <c r="B25" s="1" t="s">
        <v>18</v>
      </c>
      <c r="C25" s="3"/>
      <c r="D25" s="3"/>
      <c r="E25" s="3"/>
    </row>
    <row r="26" spans="2:6" ht="12.75">
      <c r="B26" s="1" t="s">
        <v>19</v>
      </c>
      <c r="C26" s="6">
        <v>390</v>
      </c>
      <c r="D26" s="3"/>
      <c r="E26" s="6">
        <v>315</v>
      </c>
      <c r="F26" s="26"/>
    </row>
    <row r="27" spans="2:6" ht="12.75">
      <c r="B27" s="22" t="s">
        <v>191</v>
      </c>
      <c r="C27" s="3">
        <v>10439</v>
      </c>
      <c r="D27" s="3"/>
      <c r="E27" s="3">
        <v>9049</v>
      </c>
      <c r="F27" s="26"/>
    </row>
    <row r="28" spans="2:6" ht="12.75">
      <c r="B28" s="22" t="s">
        <v>197</v>
      </c>
      <c r="C28" s="3">
        <v>52123</v>
      </c>
      <c r="D28" s="3"/>
      <c r="E28" s="3">
        <v>33963</v>
      </c>
      <c r="F28" s="26"/>
    </row>
    <row r="29" spans="2:6" ht="12.75">
      <c r="B29" s="22" t="s">
        <v>94</v>
      </c>
      <c r="C29" s="3">
        <v>234</v>
      </c>
      <c r="D29" s="3"/>
      <c r="E29" s="3">
        <v>796</v>
      </c>
      <c r="F29" s="26"/>
    </row>
    <row r="30" spans="2:5" ht="12.75">
      <c r="B30" s="22" t="s">
        <v>96</v>
      </c>
      <c r="C30" s="3">
        <v>21626</v>
      </c>
      <c r="D30" s="3"/>
      <c r="E30" s="3">
        <v>14483</v>
      </c>
    </row>
    <row r="31" spans="2:5" ht="12.75">
      <c r="B31" s="1" t="s">
        <v>20</v>
      </c>
      <c r="C31" s="3">
        <v>19422</v>
      </c>
      <c r="D31" s="3"/>
      <c r="E31" s="3">
        <v>33436</v>
      </c>
    </row>
    <row r="32" spans="2:5" ht="12.75">
      <c r="B32" s="1" t="s">
        <v>21</v>
      </c>
      <c r="C32" s="3">
        <v>1544</v>
      </c>
      <c r="D32" s="3"/>
      <c r="E32" s="3">
        <v>767</v>
      </c>
    </row>
    <row r="33" spans="3:5" ht="12.75">
      <c r="C33" s="5">
        <f>SUM(C26:C32)</f>
        <v>105778</v>
      </c>
      <c r="D33" s="7"/>
      <c r="E33" s="5">
        <f>SUM(E26:E32)</f>
        <v>92809</v>
      </c>
    </row>
    <row r="34" spans="3:5" ht="12.75">
      <c r="C34" s="3"/>
      <c r="D34" s="3"/>
      <c r="E34" s="3"/>
    </row>
    <row r="35" spans="2:5" ht="12.75">
      <c r="B35" s="1" t="s">
        <v>22</v>
      </c>
      <c r="C35" s="3"/>
      <c r="D35" s="3"/>
      <c r="E35" s="3"/>
    </row>
    <row r="36" spans="2:5" ht="12.75">
      <c r="B36" s="1" t="s">
        <v>23</v>
      </c>
      <c r="C36" s="3">
        <v>5316</v>
      </c>
      <c r="D36" s="3"/>
      <c r="E36" s="3">
        <v>1597</v>
      </c>
    </row>
    <row r="37" spans="2:5" ht="12.75">
      <c r="B37" s="22" t="s">
        <v>196</v>
      </c>
      <c r="C37" s="3">
        <v>16048</v>
      </c>
      <c r="D37" s="3"/>
      <c r="E37" s="3">
        <v>12715</v>
      </c>
    </row>
    <row r="38" spans="2:5" ht="12.75">
      <c r="B38" s="1" t="s">
        <v>5</v>
      </c>
      <c r="C38" s="3">
        <v>1909</v>
      </c>
      <c r="D38" s="3"/>
      <c r="E38" s="3">
        <v>739</v>
      </c>
    </row>
    <row r="39" spans="3:5" ht="12.75">
      <c r="C39" s="5">
        <f>SUM(C36:C38)</f>
        <v>23273</v>
      </c>
      <c r="D39" s="7"/>
      <c r="E39" s="5">
        <f>SUM(E36:E38)</f>
        <v>15051</v>
      </c>
    </row>
    <row r="40" spans="2:5" ht="12.75">
      <c r="B40" s="1" t="s">
        <v>24</v>
      </c>
      <c r="C40" s="3">
        <f>+C33-C39</f>
        <v>82505</v>
      </c>
      <c r="D40" s="7"/>
      <c r="E40" s="3">
        <f>+E33-E39</f>
        <v>77758</v>
      </c>
    </row>
    <row r="41" spans="3:5" ht="12.75">
      <c r="C41" s="5">
        <f>+C40+C23</f>
        <v>125870</v>
      </c>
      <c r="D41" s="7"/>
      <c r="E41" s="5">
        <f>+E40+E23</f>
        <v>120503</v>
      </c>
    </row>
    <row r="42" spans="3:5" ht="12.75">
      <c r="C42" s="3"/>
      <c r="D42" s="3"/>
      <c r="E42" s="3"/>
    </row>
    <row r="43" spans="2:5" ht="12.75">
      <c r="B43" s="1" t="s">
        <v>25</v>
      </c>
      <c r="C43" s="3"/>
      <c r="D43" s="3"/>
      <c r="E43" s="3"/>
    </row>
    <row r="44" spans="2:5" ht="12.75">
      <c r="B44" s="1" t="s">
        <v>26</v>
      </c>
      <c r="C44" s="3">
        <v>2919</v>
      </c>
      <c r="D44" s="7"/>
      <c r="E44" s="3">
        <v>3292</v>
      </c>
    </row>
    <row r="45" spans="3:5" ht="12.75">
      <c r="C45" s="5">
        <f>+C44</f>
        <v>2919</v>
      </c>
      <c r="D45" s="7"/>
      <c r="E45" s="5">
        <f>+E44</f>
        <v>3292</v>
      </c>
    </row>
    <row r="46" spans="3:5" ht="13.5" thickBot="1">
      <c r="C46" s="8">
        <f>+C41-C45</f>
        <v>122951</v>
      </c>
      <c r="D46" s="7"/>
      <c r="E46" s="8">
        <f>+E41-E45</f>
        <v>117211</v>
      </c>
    </row>
    <row r="47" spans="3:5" ht="13.5" thickTop="1">
      <c r="C47" s="3"/>
      <c r="D47" s="3"/>
      <c r="E47" s="3"/>
    </row>
    <row r="48" spans="3:5" ht="12.75">
      <c r="C48" s="3"/>
      <c r="D48" s="3"/>
      <c r="E48" s="3"/>
    </row>
    <row r="49" spans="2:5" ht="12.75">
      <c r="B49" s="1" t="s">
        <v>27</v>
      </c>
      <c r="C49" s="3"/>
      <c r="D49" s="3"/>
      <c r="E49" s="3"/>
    </row>
    <row r="50" spans="3:5" ht="12.75">
      <c r="C50" s="3"/>
      <c r="D50" s="3"/>
      <c r="E50" s="3"/>
    </row>
    <row r="51" spans="2:5" ht="12.75">
      <c r="B51" s="1" t="s">
        <v>28</v>
      </c>
      <c r="C51" s="3"/>
      <c r="D51" s="3"/>
      <c r="E51" s="3"/>
    </row>
    <row r="52" spans="2:5" ht="12.75">
      <c r="B52" s="1" t="s">
        <v>29</v>
      </c>
      <c r="C52" s="3">
        <v>80064</v>
      </c>
      <c r="D52" s="3"/>
      <c r="E52" s="3">
        <v>80064</v>
      </c>
    </row>
    <row r="53" spans="2:5" ht="12.75">
      <c r="B53" s="1" t="s">
        <v>30</v>
      </c>
      <c r="C53" s="3">
        <v>3486</v>
      </c>
      <c r="D53" s="3"/>
      <c r="E53" s="3">
        <v>3486</v>
      </c>
    </row>
    <row r="54" spans="2:5" ht="12.75">
      <c r="B54" s="1" t="s">
        <v>31</v>
      </c>
      <c r="C54" s="3">
        <v>691</v>
      </c>
      <c r="D54" s="3"/>
      <c r="E54" s="3">
        <v>691</v>
      </c>
    </row>
    <row r="55" spans="2:5" ht="12.75">
      <c r="B55" s="1" t="s">
        <v>32</v>
      </c>
      <c r="C55" s="3">
        <f>+'Changes in Equity'!F20</f>
        <v>38710</v>
      </c>
      <c r="D55" s="3"/>
      <c r="E55" s="3">
        <v>32970</v>
      </c>
    </row>
    <row r="56" spans="2:5" ht="13.5" thickBot="1">
      <c r="B56" s="1" t="s">
        <v>33</v>
      </c>
      <c r="C56" s="8">
        <f>SUM(C52:C55)</f>
        <v>122951</v>
      </c>
      <c r="D56" s="7"/>
      <c r="E56" s="8">
        <f>SUM(E52:E55)</f>
        <v>117211</v>
      </c>
    </row>
    <row r="57" ht="13.5" thickTop="1"/>
    <row r="58" spans="2:7" ht="12.75">
      <c r="B58" s="22" t="s">
        <v>81</v>
      </c>
      <c r="C58" s="28">
        <v>1.5285</v>
      </c>
      <c r="E58" s="28">
        <v>1.464</v>
      </c>
      <c r="F58" s="28"/>
      <c r="G58" s="28"/>
    </row>
    <row r="59" ht="12.75">
      <c r="C59" s="28"/>
    </row>
    <row r="60" ht="12.75">
      <c r="C60" s="28"/>
    </row>
    <row r="62" spans="2:9" ht="25.5" customHeight="1">
      <c r="B62" s="83" t="s">
        <v>230</v>
      </c>
      <c r="C62" s="83"/>
      <c r="D62" s="83"/>
      <c r="E62" s="83"/>
      <c r="F62" s="24"/>
      <c r="G62" s="24"/>
      <c r="H62" s="24"/>
      <c r="I62" s="24"/>
    </row>
    <row r="63" spans="2:9" ht="12.75">
      <c r="B63" s="24"/>
      <c r="C63" s="24"/>
      <c r="D63" s="24"/>
      <c r="E63" s="24"/>
      <c r="F63" s="24"/>
      <c r="G63" s="24"/>
      <c r="H63" s="24"/>
      <c r="I63" s="24"/>
    </row>
  </sheetData>
  <mergeCells count="1">
    <mergeCell ref="B62:E62"/>
  </mergeCells>
  <printOptions/>
  <pageMargins left="0.75" right="0.75" top="0.75" bottom="0.5" header="0.5" footer="0.5"/>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G34"/>
  <sheetViews>
    <sheetView workbookViewId="0" topLeftCell="A22">
      <selection activeCell="A3" sqref="A3:G33"/>
    </sheetView>
  </sheetViews>
  <sheetFormatPr defaultColWidth="9.140625" defaultRowHeight="12.75"/>
  <cols>
    <col min="1" max="1" width="6.7109375" style="3" customWidth="1"/>
    <col min="2" max="2" width="36.57421875" style="3" customWidth="1"/>
    <col min="3" max="3" width="12.00390625" style="3" customWidth="1"/>
    <col min="4" max="4" width="10.8515625" style="3" customWidth="1"/>
    <col min="5" max="5" width="9.8515625" style="3" customWidth="1"/>
    <col min="6" max="6" width="11.8515625" style="3" customWidth="1"/>
    <col min="7" max="7" width="11.7109375" style="3" customWidth="1"/>
    <col min="8" max="8" width="5.421875" style="3" customWidth="1"/>
    <col min="9" max="16384" width="9.140625" style="3" customWidth="1"/>
  </cols>
  <sheetData>
    <row r="3" ht="15.75">
      <c r="B3" s="23" t="s">
        <v>73</v>
      </c>
    </row>
    <row r="4" ht="12.75">
      <c r="B4" s="15" t="s">
        <v>259</v>
      </c>
    </row>
    <row r="5" ht="12.75">
      <c r="B5" s="57" t="s">
        <v>186</v>
      </c>
    </row>
    <row r="7" ht="12.75">
      <c r="B7" s="6" t="s">
        <v>225</v>
      </c>
    </row>
    <row r="8" ht="12.75">
      <c r="B8" s="6" t="s">
        <v>256</v>
      </c>
    </row>
    <row r="10" spans="4:6" ht="12.75">
      <c r="D10" s="6" t="s">
        <v>61</v>
      </c>
      <c r="F10" s="3" t="s">
        <v>56</v>
      </c>
    </row>
    <row r="11" spans="3:6" ht="12.75">
      <c r="C11" s="4" t="s">
        <v>52</v>
      </c>
      <c r="D11" s="4" t="s">
        <v>51</v>
      </c>
      <c r="E11" s="4" t="s">
        <v>53</v>
      </c>
      <c r="F11" s="4" t="s">
        <v>57</v>
      </c>
    </row>
    <row r="12" spans="3:7" ht="12.75">
      <c r="C12" s="4" t="s">
        <v>55</v>
      </c>
      <c r="D12" s="4" t="s">
        <v>54</v>
      </c>
      <c r="E12" s="21" t="s">
        <v>227</v>
      </c>
      <c r="F12" s="4" t="s">
        <v>58</v>
      </c>
      <c r="G12" s="4" t="s">
        <v>59</v>
      </c>
    </row>
    <row r="13" spans="3:7" ht="12.75">
      <c r="C13" s="21" t="s">
        <v>71</v>
      </c>
      <c r="D13" s="21" t="s">
        <v>71</v>
      </c>
      <c r="E13" s="21" t="s">
        <v>71</v>
      </c>
      <c r="F13" s="21" t="s">
        <v>71</v>
      </c>
      <c r="G13" s="21" t="s">
        <v>71</v>
      </c>
    </row>
    <row r="15" spans="2:7" ht="12.75">
      <c r="B15" s="6" t="s">
        <v>232</v>
      </c>
      <c r="C15" s="3">
        <v>80064</v>
      </c>
      <c r="D15" s="3">
        <v>3486</v>
      </c>
      <c r="E15" s="3">
        <v>691</v>
      </c>
      <c r="F15" s="3">
        <v>32970</v>
      </c>
      <c r="G15" s="3">
        <f>SUM(C15:F15)</f>
        <v>117211</v>
      </c>
    </row>
    <row r="17" spans="2:7" ht="12.75">
      <c r="B17" s="6" t="s">
        <v>189</v>
      </c>
      <c r="C17" s="4" t="s">
        <v>60</v>
      </c>
      <c r="D17" s="4" t="s">
        <v>60</v>
      </c>
      <c r="E17" s="4" t="s">
        <v>60</v>
      </c>
      <c r="F17" s="3">
        <f>+'Income Statement'!F38</f>
        <v>8622</v>
      </c>
      <c r="G17" s="3">
        <f>+F17</f>
        <v>8622</v>
      </c>
    </row>
    <row r="18" spans="2:7" ht="12.75">
      <c r="B18" s="6" t="s">
        <v>201</v>
      </c>
      <c r="C18" s="4" t="s">
        <v>60</v>
      </c>
      <c r="D18" s="4" t="s">
        <v>60</v>
      </c>
      <c r="E18" s="4" t="s">
        <v>60</v>
      </c>
      <c r="F18" s="21">
        <v>-2882</v>
      </c>
      <c r="G18" s="4">
        <f>+F18</f>
        <v>-2882</v>
      </c>
    </row>
    <row r="20" spans="2:7" ht="20.25" customHeight="1" thickBot="1">
      <c r="B20" s="6" t="s">
        <v>257</v>
      </c>
      <c r="C20" s="8">
        <f>SUM(C15:C19)</f>
        <v>80064</v>
      </c>
      <c r="D20" s="8">
        <f>SUM(D15:D19)</f>
        <v>3486</v>
      </c>
      <c r="E20" s="8">
        <f>SUM(E15:E19)</f>
        <v>691</v>
      </c>
      <c r="F20" s="8">
        <f>SUM(F15:F19)</f>
        <v>38710</v>
      </c>
      <c r="G20" s="8">
        <f>SUM(G15:G19)</f>
        <v>122951</v>
      </c>
    </row>
    <row r="21" ht="13.5" thickTop="1"/>
    <row r="24" spans="2:7" ht="12.75">
      <c r="B24" s="6" t="s">
        <v>200</v>
      </c>
      <c r="C24" s="3">
        <v>80064</v>
      </c>
      <c r="D24" s="3">
        <v>3486</v>
      </c>
      <c r="E24" s="3">
        <v>691</v>
      </c>
      <c r="F24" s="3">
        <v>27390</v>
      </c>
      <c r="G24" s="3">
        <f>SUM(C24:F24)</f>
        <v>111631</v>
      </c>
    </row>
    <row r="26" spans="2:7" ht="12.75">
      <c r="B26" s="6" t="s">
        <v>189</v>
      </c>
      <c r="C26" s="21" t="s">
        <v>60</v>
      </c>
      <c r="D26" s="21" t="s">
        <v>60</v>
      </c>
      <c r="E26" s="21" t="s">
        <v>60</v>
      </c>
      <c r="F26" s="3">
        <f>+'Income Statement'!G38</f>
        <v>7106</v>
      </c>
      <c r="G26" s="3">
        <f>SUM(F26)</f>
        <v>7106</v>
      </c>
    </row>
    <row r="27" spans="2:7" ht="16.5" customHeight="1">
      <c r="B27" s="6" t="s">
        <v>201</v>
      </c>
      <c r="C27" s="64" t="s">
        <v>60</v>
      </c>
      <c r="D27" s="64" t="s">
        <v>60</v>
      </c>
      <c r="E27" s="64" t="s">
        <v>60</v>
      </c>
      <c r="F27" s="64">
        <v>-4323</v>
      </c>
      <c r="G27" s="64">
        <f>+F27</f>
        <v>-4323</v>
      </c>
    </row>
    <row r="28" spans="2:7" ht="12.75" customHeight="1">
      <c r="B28" s="6"/>
      <c r="C28" s="63"/>
      <c r="D28" s="63"/>
      <c r="E28" s="63"/>
      <c r="F28" s="62"/>
      <c r="G28" s="7"/>
    </row>
    <row r="29" spans="2:7" ht="20.25" customHeight="1" thickBot="1">
      <c r="B29" s="6" t="s">
        <v>258</v>
      </c>
      <c r="C29" s="8">
        <f>SUM(C24:C28)</f>
        <v>80064</v>
      </c>
      <c r="D29" s="8">
        <f>SUM(D24:D28)</f>
        <v>3486</v>
      </c>
      <c r="E29" s="8">
        <f>SUM(E24:E28)</f>
        <v>691</v>
      </c>
      <c r="F29" s="8">
        <f>SUM(F24:F28)</f>
        <v>30173</v>
      </c>
      <c r="G29" s="8">
        <f>SUM(G24:G28)</f>
        <v>114414</v>
      </c>
    </row>
    <row r="30" spans="5:6" ht="13.5" thickTop="1">
      <c r="E30" s="21"/>
      <c r="F30" s="21"/>
    </row>
    <row r="31" spans="1:7" ht="18" customHeight="1">
      <c r="A31" s="7"/>
      <c r="B31" s="62"/>
      <c r="C31" s="7"/>
      <c r="D31" s="7"/>
      <c r="E31" s="7"/>
      <c r="F31" s="7"/>
      <c r="G31" s="7"/>
    </row>
    <row r="33" spans="2:7" ht="24" customHeight="1">
      <c r="B33" s="83" t="s">
        <v>231</v>
      </c>
      <c r="C33" s="83"/>
      <c r="D33" s="83"/>
      <c r="E33" s="83"/>
      <c r="F33" s="84"/>
      <c r="G33" s="84"/>
    </row>
    <row r="34" spans="2:5" ht="12.75">
      <c r="B34" s="24"/>
      <c r="C34" s="24"/>
      <c r="D34" s="24"/>
      <c r="E34" s="24"/>
    </row>
  </sheetData>
  <mergeCells count="1">
    <mergeCell ref="B33:G33"/>
  </mergeCells>
  <printOptions/>
  <pageMargins left="0.75" right="0.75" top="1" bottom="1" header="0.5" footer="0.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F70"/>
  <sheetViews>
    <sheetView workbookViewId="0" topLeftCell="A65">
      <selection activeCell="B2" sqref="B2:E69"/>
    </sheetView>
  </sheetViews>
  <sheetFormatPr defaultColWidth="9.140625" defaultRowHeight="12.75"/>
  <cols>
    <col min="1" max="1" width="4.28125" style="9" customWidth="1"/>
    <col min="2" max="2" width="64.00390625" style="9" bestFit="1" customWidth="1"/>
    <col min="3" max="3" width="12.140625" style="9" customWidth="1"/>
    <col min="4" max="4" width="2.28125" style="9" customWidth="1"/>
    <col min="5" max="5" width="12.7109375" style="9" customWidth="1"/>
    <col min="6" max="16384" width="9.140625" style="9" customWidth="1"/>
  </cols>
  <sheetData>
    <row r="2" ht="15.75">
      <c r="B2" s="23" t="s">
        <v>73</v>
      </c>
    </row>
    <row r="3" ht="12.75">
      <c r="B3" s="15" t="s">
        <v>259</v>
      </c>
    </row>
    <row r="4" ht="12.75">
      <c r="B4" s="57" t="s">
        <v>186</v>
      </c>
    </row>
    <row r="6" ht="12.75">
      <c r="B6" s="9" t="s">
        <v>226</v>
      </c>
    </row>
    <row r="7" ht="12.75">
      <c r="B7" s="9" t="s">
        <v>256</v>
      </c>
    </row>
    <row r="8" ht="12.75">
      <c r="C8" s="75"/>
    </row>
    <row r="9" spans="3:5" ht="12.75">
      <c r="C9" s="27" t="s">
        <v>2</v>
      </c>
      <c r="D9" s="10"/>
      <c r="E9" s="10" t="s">
        <v>187</v>
      </c>
    </row>
    <row r="10" spans="3:5" ht="12.75">
      <c r="C10" s="10" t="s">
        <v>4</v>
      </c>
      <c r="D10" s="10"/>
      <c r="E10" s="10" t="s">
        <v>248</v>
      </c>
    </row>
    <row r="11" spans="3:5" ht="12.75">
      <c r="C11" s="10" t="s">
        <v>82</v>
      </c>
      <c r="D11" s="10"/>
      <c r="E11" s="10" t="s">
        <v>82</v>
      </c>
    </row>
    <row r="12" spans="3:5" ht="12.75">
      <c r="C12" s="10" t="s">
        <v>253</v>
      </c>
      <c r="D12" s="10"/>
      <c r="E12" s="10" t="s">
        <v>254</v>
      </c>
    </row>
    <row r="13" spans="3:5" ht="12.75">
      <c r="C13" s="10" t="s">
        <v>71</v>
      </c>
      <c r="D13" s="10"/>
      <c r="E13" s="10" t="s">
        <v>71</v>
      </c>
    </row>
    <row r="15" ht="12.75">
      <c r="B15" s="9" t="s">
        <v>34</v>
      </c>
    </row>
    <row r="17" spans="2:5" ht="12.75">
      <c r="B17" s="9" t="s">
        <v>62</v>
      </c>
      <c r="C17" s="9">
        <f>+'Income Statement'!F38</f>
        <v>8622</v>
      </c>
      <c r="E17" s="9">
        <v>7106</v>
      </c>
    </row>
    <row r="19" ht="12.75">
      <c r="B19" s="9" t="s">
        <v>63</v>
      </c>
    </row>
    <row r="20" spans="2:5" ht="12.75">
      <c r="B20" s="9" t="s">
        <v>35</v>
      </c>
      <c r="C20" s="9">
        <v>5080</v>
      </c>
      <c r="E20" s="9">
        <v>4670</v>
      </c>
    </row>
    <row r="21" spans="2:5" ht="12.75">
      <c r="B21" s="9" t="s">
        <v>36</v>
      </c>
      <c r="C21" s="9">
        <v>-230</v>
      </c>
      <c r="E21" s="9">
        <v>-312</v>
      </c>
    </row>
    <row r="22" spans="2:5" ht="12.75">
      <c r="B22" s="9" t="s">
        <v>184</v>
      </c>
      <c r="C22" s="9">
        <v>141</v>
      </c>
      <c r="E22" s="71">
        <v>9</v>
      </c>
    </row>
    <row r="23" spans="2:5" ht="12.75">
      <c r="B23" s="9" t="s">
        <v>246</v>
      </c>
      <c r="C23" s="9">
        <v>10</v>
      </c>
      <c r="E23" s="71">
        <v>51</v>
      </c>
    </row>
    <row r="24" spans="2:5" ht="12.75">
      <c r="B24" s="9" t="s">
        <v>223</v>
      </c>
      <c r="C24" s="9">
        <v>-940</v>
      </c>
      <c r="E24" s="9">
        <v>-1892</v>
      </c>
    </row>
    <row r="25" spans="2:5" ht="12.75">
      <c r="B25" s="9" t="s">
        <v>38</v>
      </c>
      <c r="C25" s="9">
        <v>-581</v>
      </c>
      <c r="E25" s="9">
        <v>-424</v>
      </c>
    </row>
    <row r="26" spans="2:5" ht="12.75">
      <c r="B26" s="9" t="s">
        <v>95</v>
      </c>
      <c r="C26" s="9">
        <v>7</v>
      </c>
      <c r="E26" s="9">
        <v>12</v>
      </c>
    </row>
    <row r="27" spans="2:5" ht="12.75">
      <c r="B27" s="9" t="s">
        <v>37</v>
      </c>
      <c r="C27" s="9">
        <v>-359</v>
      </c>
      <c r="E27" s="9">
        <v>-330</v>
      </c>
    </row>
    <row r="28" spans="2:5" ht="12.75">
      <c r="B28" s="9" t="s">
        <v>272</v>
      </c>
      <c r="C28" s="9">
        <v>417</v>
      </c>
      <c r="E28" s="9">
        <v>0</v>
      </c>
    </row>
    <row r="29" spans="2:5" ht="12.75">
      <c r="B29" s="9" t="s">
        <v>5</v>
      </c>
      <c r="C29" s="9">
        <v>2927</v>
      </c>
      <c r="E29" s="9">
        <v>1695</v>
      </c>
    </row>
    <row r="30" spans="2:5" ht="12.75">
      <c r="B30" s="9" t="s">
        <v>69</v>
      </c>
      <c r="C30" s="9">
        <v>67</v>
      </c>
      <c r="E30" s="12">
        <v>-78</v>
      </c>
    </row>
    <row r="31" spans="2:5" ht="12.75">
      <c r="B31" s="9" t="s">
        <v>39</v>
      </c>
      <c r="C31" s="11">
        <f>SUM(C17:C30)</f>
        <v>15161</v>
      </c>
      <c r="E31" s="11">
        <f>SUM(E17:E30)</f>
        <v>10507</v>
      </c>
    </row>
    <row r="32" ht="12.75">
      <c r="E32" s="14"/>
    </row>
    <row r="33" spans="2:5" ht="12.75">
      <c r="B33" s="9" t="s">
        <v>74</v>
      </c>
      <c r="E33" s="14"/>
    </row>
    <row r="34" spans="2:5" ht="12.75">
      <c r="B34" s="9" t="s">
        <v>75</v>
      </c>
      <c r="C34" s="9">
        <v>-13698</v>
      </c>
      <c r="E34" s="14">
        <v>-6361</v>
      </c>
    </row>
    <row r="35" spans="2:5" ht="12.75">
      <c r="B35" s="9" t="s">
        <v>76</v>
      </c>
      <c r="C35" s="12">
        <v>5562</v>
      </c>
      <c r="E35" s="14">
        <v>1951</v>
      </c>
    </row>
    <row r="36" spans="2:5" ht="18.75" customHeight="1">
      <c r="B36" s="9" t="s">
        <v>40</v>
      </c>
      <c r="C36" s="9">
        <f>SUM(C31:C35)</f>
        <v>7025</v>
      </c>
      <c r="E36" s="11">
        <f>SUM(E31:E35)</f>
        <v>6097</v>
      </c>
    </row>
    <row r="37" ht="12.75">
      <c r="E37" s="14"/>
    </row>
    <row r="38" spans="2:5" ht="12.75">
      <c r="B38" s="9" t="s">
        <v>41</v>
      </c>
      <c r="C38" s="9">
        <v>-2164</v>
      </c>
      <c r="E38" s="14">
        <v>-1967</v>
      </c>
    </row>
    <row r="39" spans="2:5" ht="12.75">
      <c r="B39" s="9" t="s">
        <v>188</v>
      </c>
      <c r="C39" s="58">
        <v>402</v>
      </c>
      <c r="E39" s="70">
        <v>182</v>
      </c>
    </row>
    <row r="40" spans="2:5" ht="12.75">
      <c r="B40" s="9" t="s">
        <v>42</v>
      </c>
      <c r="C40" s="9">
        <v>588</v>
      </c>
      <c r="E40" s="14">
        <v>438</v>
      </c>
    </row>
    <row r="41" spans="2:5" ht="12.75">
      <c r="B41" s="9" t="s">
        <v>43</v>
      </c>
      <c r="C41" s="9">
        <v>-7</v>
      </c>
      <c r="E41" s="14">
        <v>-22</v>
      </c>
    </row>
    <row r="42" spans="2:5" ht="19.5" customHeight="1">
      <c r="B42" s="9" t="s">
        <v>83</v>
      </c>
      <c r="C42" s="13">
        <f>SUM(C36:C41)</f>
        <v>5844</v>
      </c>
      <c r="E42" s="13">
        <f>SUM(E36:E41)</f>
        <v>4728</v>
      </c>
    </row>
    <row r="43" ht="12.75">
      <c r="E43" s="14"/>
    </row>
    <row r="44" ht="12.75">
      <c r="E44" s="14"/>
    </row>
    <row r="45" spans="2:5" ht="12.75">
      <c r="B45" s="9" t="s">
        <v>45</v>
      </c>
      <c r="E45" s="14"/>
    </row>
    <row r="46" spans="2:5" ht="12.75">
      <c r="B46" s="9" t="s">
        <v>247</v>
      </c>
      <c r="C46" s="9">
        <v>-3156</v>
      </c>
      <c r="E46" s="14">
        <v>0</v>
      </c>
    </row>
    <row r="47" spans="2:5" ht="12.75">
      <c r="B47" s="9" t="s">
        <v>46</v>
      </c>
      <c r="C47" s="9">
        <v>-5415</v>
      </c>
      <c r="E47" s="14">
        <v>-2458</v>
      </c>
    </row>
    <row r="48" spans="2:5" ht="12.75">
      <c r="B48" s="9" t="s">
        <v>64</v>
      </c>
      <c r="C48" s="9">
        <v>258</v>
      </c>
      <c r="E48" s="14">
        <v>331</v>
      </c>
    </row>
    <row r="49" spans="2:5" ht="12.75">
      <c r="B49" s="9" t="s">
        <v>192</v>
      </c>
      <c r="C49" s="9">
        <v>25</v>
      </c>
      <c r="E49" s="59">
        <v>399</v>
      </c>
    </row>
    <row r="50" spans="2:5" ht="12.75">
      <c r="B50" s="9" t="s">
        <v>47</v>
      </c>
      <c r="C50" s="9">
        <v>-18567</v>
      </c>
      <c r="E50" s="14">
        <v>-7709</v>
      </c>
    </row>
    <row r="51" spans="2:5" ht="12.75">
      <c r="B51" s="9" t="s">
        <v>48</v>
      </c>
      <c r="C51" s="14">
        <v>11406</v>
      </c>
      <c r="E51" s="14">
        <v>6482</v>
      </c>
    </row>
    <row r="52" spans="2:5" ht="12.75">
      <c r="B52" s="9" t="s">
        <v>44</v>
      </c>
      <c r="C52" s="9">
        <v>259</v>
      </c>
      <c r="E52" s="14">
        <v>251</v>
      </c>
    </row>
    <row r="53" spans="2:5" ht="18" customHeight="1">
      <c r="B53" s="9" t="s">
        <v>84</v>
      </c>
      <c r="C53" s="13">
        <f>SUM(C46:C52)</f>
        <v>-15190</v>
      </c>
      <c r="E53" s="13">
        <f>SUM(E46:E52)</f>
        <v>-2704</v>
      </c>
    </row>
    <row r="54" ht="12.75">
      <c r="E54" s="14"/>
    </row>
    <row r="55" ht="12.75">
      <c r="E55" s="14"/>
    </row>
    <row r="56" spans="2:5" ht="12.75">
      <c r="B56" s="9" t="s">
        <v>49</v>
      </c>
      <c r="E56" s="14"/>
    </row>
    <row r="57" spans="2:5" ht="12.75">
      <c r="B57" s="9" t="s">
        <v>194</v>
      </c>
      <c r="C57" s="9">
        <v>-1009</v>
      </c>
      <c r="E57" s="14">
        <v>-6000</v>
      </c>
    </row>
    <row r="58" spans="2:5" ht="12.75">
      <c r="B58" s="9" t="s">
        <v>50</v>
      </c>
      <c r="C58" s="9">
        <v>-2882</v>
      </c>
      <c r="E58" s="14">
        <v>-4323</v>
      </c>
    </row>
    <row r="59" spans="2:5" ht="18" customHeight="1">
      <c r="B59" s="9" t="s">
        <v>85</v>
      </c>
      <c r="C59" s="13">
        <f>+C58+C57</f>
        <v>-3891</v>
      </c>
      <c r="E59" s="13">
        <f>+E58+E57</f>
        <v>-10323</v>
      </c>
    </row>
    <row r="60" ht="12.75">
      <c r="E60" s="14"/>
    </row>
    <row r="61" ht="12.75">
      <c r="E61" s="14"/>
    </row>
    <row r="62" spans="2:5" ht="12.75">
      <c r="B62" s="9" t="s">
        <v>249</v>
      </c>
      <c r="C62" s="9">
        <f>+C59+C53+C42</f>
        <v>-13237</v>
      </c>
      <c r="E62" s="9">
        <f>+E59+E53+E42</f>
        <v>-8299</v>
      </c>
    </row>
    <row r="63" ht="12.75">
      <c r="E63" s="14"/>
    </row>
    <row r="64" spans="2:5" ht="12.75">
      <c r="B64" s="9" t="s">
        <v>86</v>
      </c>
      <c r="C64" s="9">
        <v>34203</v>
      </c>
      <c r="E64" s="14">
        <v>31406</v>
      </c>
    </row>
    <row r="65" ht="12.75">
      <c r="E65" s="14"/>
    </row>
    <row r="66" spans="2:5" ht="15" customHeight="1">
      <c r="B66" s="9" t="s">
        <v>234</v>
      </c>
      <c r="C66" s="13">
        <f>+C64+C62</f>
        <v>20966</v>
      </c>
      <c r="E66" s="13">
        <f>+E64+E62</f>
        <v>23107</v>
      </c>
    </row>
    <row r="67" ht="12.75">
      <c r="E67" s="14"/>
    </row>
    <row r="68" ht="12.75">
      <c r="E68" s="14"/>
    </row>
    <row r="69" spans="2:6" ht="24" customHeight="1">
      <c r="B69" s="83" t="s">
        <v>233</v>
      </c>
      <c r="C69" s="83"/>
      <c r="D69" s="83"/>
      <c r="E69" s="83"/>
      <c r="F69" s="24"/>
    </row>
    <row r="70" spans="2:6" ht="12.75">
      <c r="B70" s="24"/>
      <c r="C70" s="24"/>
      <c r="D70" s="24"/>
      <c r="E70" s="24"/>
      <c r="F70" s="24"/>
    </row>
  </sheetData>
  <mergeCells count="1">
    <mergeCell ref="B69:E69"/>
  </mergeCells>
  <printOptions/>
  <pageMargins left="0.75" right="0.75" top="0.75" bottom="0.5" header="0.5" footer="0.5"/>
  <pageSetup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3:N199"/>
  <sheetViews>
    <sheetView tabSelected="1" workbookViewId="0" topLeftCell="A190">
      <selection activeCell="B155" sqref="B155:N199"/>
    </sheetView>
  </sheetViews>
  <sheetFormatPr defaultColWidth="9.140625" defaultRowHeight="12.75"/>
  <cols>
    <col min="1" max="1" width="4.140625" style="30" customWidth="1"/>
    <col min="2" max="2" width="3.140625" style="30" customWidth="1"/>
    <col min="3" max="3" width="3.8515625" style="30" customWidth="1"/>
    <col min="4" max="4" width="4.00390625" style="30" customWidth="1"/>
    <col min="5" max="5" width="10.28125" style="30" customWidth="1"/>
    <col min="6" max="6" width="16.00390625" style="30" customWidth="1"/>
    <col min="7" max="7" width="1.57421875" style="30" customWidth="1"/>
    <col min="8" max="8" width="15.140625" style="30" customWidth="1"/>
    <col min="9" max="9" width="1.421875" style="30" customWidth="1"/>
    <col min="10" max="10" width="12.140625" style="30" customWidth="1"/>
    <col min="11" max="11" width="1.57421875" style="30" customWidth="1"/>
    <col min="12" max="12" width="11.421875" style="30" customWidth="1"/>
    <col min="13" max="13" width="1.57421875" style="30" customWidth="1"/>
    <col min="14" max="14" width="13.57421875" style="30" customWidth="1"/>
    <col min="15" max="16384" width="9.140625" style="30" customWidth="1"/>
  </cols>
  <sheetData>
    <row r="1" ht="15"/>
    <row r="2" ht="15"/>
    <row r="3" spans="1:14" ht="15">
      <c r="A3" s="96" t="s">
        <v>97</v>
      </c>
      <c r="B3" s="96"/>
      <c r="C3" s="96"/>
      <c r="D3" s="96"/>
      <c r="E3" s="96"/>
      <c r="F3" s="96"/>
      <c r="G3" s="96"/>
      <c r="H3" s="96"/>
      <c r="I3" s="96"/>
      <c r="J3" s="96"/>
      <c r="K3" s="96"/>
      <c r="L3" s="96"/>
      <c r="M3" s="96"/>
      <c r="N3" s="97"/>
    </row>
    <row r="4" spans="1:14" ht="15">
      <c r="A4" s="98" t="s">
        <v>98</v>
      </c>
      <c r="B4" s="99"/>
      <c r="C4" s="99"/>
      <c r="D4" s="99"/>
      <c r="E4" s="99"/>
      <c r="F4" s="99"/>
      <c r="G4" s="99"/>
      <c r="H4" s="99"/>
      <c r="I4" s="99"/>
      <c r="J4" s="99"/>
      <c r="K4" s="99"/>
      <c r="L4" s="99"/>
      <c r="M4" s="99"/>
      <c r="N4" s="97"/>
    </row>
    <row r="5" ht="15"/>
    <row r="6" spans="2:3" ht="15">
      <c r="B6" s="87" t="s">
        <v>99</v>
      </c>
      <c r="C6" s="87"/>
    </row>
    <row r="7" ht="15"/>
    <row r="8" spans="2:9" ht="15">
      <c r="B8" s="31" t="s">
        <v>100</v>
      </c>
      <c r="C8" s="85" t="s">
        <v>212</v>
      </c>
      <c r="D8" s="85"/>
      <c r="E8" s="85"/>
      <c r="F8" s="85"/>
      <c r="G8" s="85"/>
      <c r="H8" s="85"/>
      <c r="I8" s="32"/>
    </row>
    <row r="9" spans="3:14" ht="60" customHeight="1">
      <c r="C9" s="86" t="s">
        <v>235</v>
      </c>
      <c r="D9" s="86"/>
      <c r="E9" s="86"/>
      <c r="F9" s="86"/>
      <c r="G9" s="86"/>
      <c r="H9" s="86"/>
      <c r="I9" s="86"/>
      <c r="J9" s="86"/>
      <c r="K9" s="86"/>
      <c r="L9" s="86"/>
      <c r="M9" s="86"/>
      <c r="N9" s="86"/>
    </row>
    <row r="10" ht="15"/>
    <row r="11" spans="2:14" ht="15">
      <c r="B11" s="33" t="s">
        <v>101</v>
      </c>
      <c r="C11" s="102" t="s">
        <v>211</v>
      </c>
      <c r="D11" s="100"/>
      <c r="E11" s="100"/>
      <c r="F11" s="100"/>
      <c r="G11" s="100"/>
      <c r="H11" s="100"/>
      <c r="I11" s="100"/>
      <c r="J11" s="100"/>
      <c r="K11" s="100"/>
      <c r="L11" s="100"/>
      <c r="M11" s="100"/>
      <c r="N11" s="100"/>
    </row>
    <row r="12" spans="3:14" ht="30.75" customHeight="1">
      <c r="C12" s="86" t="s">
        <v>236</v>
      </c>
      <c r="D12" s="86"/>
      <c r="E12" s="86"/>
      <c r="F12" s="86"/>
      <c r="G12" s="86"/>
      <c r="H12" s="86"/>
      <c r="I12" s="86"/>
      <c r="J12" s="86"/>
      <c r="K12" s="86"/>
      <c r="L12" s="86"/>
      <c r="M12" s="86"/>
      <c r="N12" s="86"/>
    </row>
    <row r="13" ht="15"/>
    <row r="14" spans="2:14" ht="15">
      <c r="B14" s="33" t="s">
        <v>102</v>
      </c>
      <c r="C14" s="85" t="s">
        <v>103</v>
      </c>
      <c r="D14" s="100"/>
      <c r="E14" s="100"/>
      <c r="F14" s="100"/>
      <c r="G14" s="100"/>
      <c r="H14" s="100"/>
      <c r="I14" s="100"/>
      <c r="J14" s="100"/>
      <c r="K14" s="100"/>
      <c r="L14" s="100"/>
      <c r="M14" s="100"/>
      <c r="N14" s="100"/>
    </row>
    <row r="15" spans="3:14" ht="17.25" customHeight="1">
      <c r="C15" s="101" t="s">
        <v>104</v>
      </c>
      <c r="D15" s="101"/>
      <c r="E15" s="101"/>
      <c r="F15" s="101"/>
      <c r="G15" s="101"/>
      <c r="H15" s="101"/>
      <c r="I15" s="101"/>
      <c r="J15" s="101"/>
      <c r="K15" s="101"/>
      <c r="L15" s="101"/>
      <c r="M15" s="101"/>
      <c r="N15" s="101"/>
    </row>
    <row r="16" ht="15"/>
    <row r="17" spans="2:14" ht="15">
      <c r="B17" s="33" t="s">
        <v>105</v>
      </c>
      <c r="C17" s="85" t="s">
        <v>106</v>
      </c>
      <c r="D17" s="85"/>
      <c r="E17" s="85"/>
      <c r="F17" s="85"/>
      <c r="G17" s="85"/>
      <c r="H17" s="85"/>
      <c r="I17" s="85"/>
      <c r="J17" s="85"/>
      <c r="K17" s="85"/>
      <c r="L17" s="85"/>
      <c r="M17" s="85"/>
      <c r="N17" s="85"/>
    </row>
    <row r="18" spans="3:14" ht="29.25" customHeight="1">
      <c r="C18" s="86" t="s">
        <v>107</v>
      </c>
      <c r="D18" s="86"/>
      <c r="E18" s="86"/>
      <c r="F18" s="86"/>
      <c r="G18" s="86"/>
      <c r="H18" s="86"/>
      <c r="I18" s="86"/>
      <c r="J18" s="86"/>
      <c r="K18" s="86"/>
      <c r="L18" s="86"/>
      <c r="M18" s="86"/>
      <c r="N18" s="86"/>
    </row>
    <row r="19" ht="15"/>
    <row r="20" spans="2:14" ht="15">
      <c r="B20" s="33" t="s">
        <v>108</v>
      </c>
      <c r="C20" s="85" t="s">
        <v>217</v>
      </c>
      <c r="D20" s="85"/>
      <c r="E20" s="85"/>
      <c r="F20" s="85"/>
      <c r="G20" s="85"/>
      <c r="H20" s="85"/>
      <c r="I20" s="85"/>
      <c r="J20" s="85"/>
      <c r="K20" s="85"/>
      <c r="L20" s="85"/>
      <c r="M20" s="85"/>
      <c r="N20" s="85"/>
    </row>
    <row r="21" spans="3:14" ht="30" customHeight="1">
      <c r="C21" s="86" t="s">
        <v>109</v>
      </c>
      <c r="D21" s="86"/>
      <c r="E21" s="86"/>
      <c r="F21" s="86"/>
      <c r="G21" s="86"/>
      <c r="H21" s="86"/>
      <c r="I21" s="86"/>
      <c r="J21" s="86"/>
      <c r="K21" s="86"/>
      <c r="L21" s="86"/>
      <c r="M21" s="86"/>
      <c r="N21" s="86"/>
    </row>
    <row r="22" ht="15"/>
    <row r="23" spans="2:14" ht="15">
      <c r="B23" s="33" t="s">
        <v>110</v>
      </c>
      <c r="C23" s="85" t="s">
        <v>218</v>
      </c>
      <c r="D23" s="85"/>
      <c r="E23" s="85"/>
      <c r="F23" s="85"/>
      <c r="G23" s="85"/>
      <c r="H23" s="85"/>
      <c r="I23" s="85"/>
      <c r="J23" s="85"/>
      <c r="K23" s="85"/>
      <c r="L23" s="85"/>
      <c r="M23" s="85"/>
      <c r="N23" s="85"/>
    </row>
    <row r="24" spans="3:14" ht="31.5" customHeight="1">
      <c r="C24" s="86" t="s">
        <v>111</v>
      </c>
      <c r="D24" s="86"/>
      <c r="E24" s="86"/>
      <c r="F24" s="86"/>
      <c r="G24" s="86"/>
      <c r="H24" s="86"/>
      <c r="I24" s="86"/>
      <c r="J24" s="86"/>
      <c r="K24" s="86"/>
      <c r="L24" s="86"/>
      <c r="M24" s="86"/>
      <c r="N24" s="86"/>
    </row>
    <row r="25" ht="15"/>
    <row r="26" spans="2:14" ht="15">
      <c r="B26" s="33" t="s">
        <v>112</v>
      </c>
      <c r="C26" s="85" t="s">
        <v>113</v>
      </c>
      <c r="D26" s="85"/>
      <c r="E26" s="85"/>
      <c r="F26" s="85"/>
      <c r="G26" s="85"/>
      <c r="H26" s="85"/>
      <c r="I26" s="85"/>
      <c r="J26" s="85"/>
      <c r="K26" s="85"/>
      <c r="L26" s="85"/>
      <c r="M26" s="85"/>
      <c r="N26" s="85"/>
    </row>
    <row r="27" spans="3:14" ht="30.75" customHeight="1">
      <c r="C27" s="86" t="s">
        <v>271</v>
      </c>
      <c r="D27" s="86"/>
      <c r="E27" s="86"/>
      <c r="F27" s="86"/>
      <c r="G27" s="86"/>
      <c r="H27" s="86"/>
      <c r="I27" s="86"/>
      <c r="J27" s="86"/>
      <c r="K27" s="86"/>
      <c r="L27" s="86"/>
      <c r="M27" s="86"/>
      <c r="N27" s="86"/>
    </row>
    <row r="28" ht="15"/>
    <row r="29" spans="2:14" ht="15">
      <c r="B29" s="33" t="s">
        <v>114</v>
      </c>
      <c r="C29" s="85" t="s">
        <v>180</v>
      </c>
      <c r="D29" s="85"/>
      <c r="E29" s="85"/>
      <c r="F29" s="85"/>
      <c r="G29" s="85"/>
      <c r="H29" s="85"/>
      <c r="I29" s="85"/>
      <c r="J29" s="85"/>
      <c r="K29" s="85"/>
      <c r="L29" s="85"/>
      <c r="M29" s="85"/>
      <c r="N29" s="85"/>
    </row>
    <row r="30" spans="3:13" ht="15" customHeight="1">
      <c r="C30" s="86" t="s">
        <v>116</v>
      </c>
      <c r="D30" s="86"/>
      <c r="E30" s="86"/>
      <c r="F30" s="86"/>
      <c r="G30" s="86"/>
      <c r="H30" s="86"/>
      <c r="I30" s="86"/>
      <c r="J30" s="86"/>
      <c r="K30" s="86"/>
      <c r="L30" s="86"/>
      <c r="M30" s="86"/>
    </row>
    <row r="31" ht="15"/>
    <row r="32" spans="2:14" ht="15">
      <c r="B32" s="33" t="s">
        <v>118</v>
      </c>
      <c r="C32" s="104" t="s">
        <v>213</v>
      </c>
      <c r="D32" s="104"/>
      <c r="E32" s="104"/>
      <c r="F32" s="104"/>
      <c r="G32" s="104"/>
      <c r="H32" s="104"/>
      <c r="I32" s="104"/>
      <c r="J32" s="104"/>
      <c r="K32" s="104"/>
      <c r="L32" s="104"/>
      <c r="M32" s="104"/>
      <c r="N32" s="104"/>
    </row>
    <row r="33" ht="15"/>
    <row r="34" spans="6:14" ht="72.75" customHeight="1">
      <c r="F34" s="82" t="s">
        <v>193</v>
      </c>
      <c r="G34" s="35"/>
      <c r="H34" s="81" t="s">
        <v>119</v>
      </c>
      <c r="I34" s="36"/>
      <c r="J34" s="82" t="s">
        <v>199</v>
      </c>
      <c r="K34" s="34"/>
      <c r="L34" s="35" t="s">
        <v>120</v>
      </c>
      <c r="M34" s="37"/>
      <c r="N34" s="81" t="s">
        <v>206</v>
      </c>
    </row>
    <row r="35" spans="6:14" ht="15">
      <c r="F35" s="50" t="s">
        <v>71</v>
      </c>
      <c r="H35" s="50" t="s">
        <v>71</v>
      </c>
      <c r="J35" s="50" t="s">
        <v>71</v>
      </c>
      <c r="K35" s="34"/>
      <c r="L35" s="50" t="s">
        <v>71</v>
      </c>
      <c r="N35" s="50" t="s">
        <v>71</v>
      </c>
    </row>
    <row r="36" spans="3:11" ht="15">
      <c r="C36" s="38" t="s">
        <v>268</v>
      </c>
      <c r="D36" s="39"/>
      <c r="F36" s="50"/>
      <c r="H36" s="50"/>
      <c r="J36" s="34"/>
      <c r="K36" s="34"/>
    </row>
    <row r="37" spans="3:8" ht="15">
      <c r="C37" s="38" t="s">
        <v>270</v>
      </c>
      <c r="D37" s="39"/>
      <c r="F37" s="50"/>
      <c r="H37" s="50"/>
    </row>
    <row r="38" spans="3:8" ht="15">
      <c r="C38" s="38"/>
      <c r="D38" s="39"/>
      <c r="F38" s="50"/>
      <c r="H38" s="50"/>
    </row>
    <row r="39" spans="3:8" ht="15">
      <c r="C39" s="39" t="s">
        <v>68</v>
      </c>
      <c r="D39" s="39"/>
      <c r="F39" s="50"/>
      <c r="H39" s="50"/>
    </row>
    <row r="40" spans="3:14" ht="15">
      <c r="C40" s="30" t="s">
        <v>121</v>
      </c>
      <c r="F40" s="40">
        <v>52551</v>
      </c>
      <c r="G40" s="41"/>
      <c r="H40" s="40">
        <v>26480</v>
      </c>
      <c r="I40" s="41"/>
      <c r="J40" s="40">
        <v>675</v>
      </c>
      <c r="K40" s="41"/>
      <c r="L40" s="41"/>
      <c r="M40" s="41"/>
      <c r="N40" s="41">
        <f>+H40+F40+J40</f>
        <v>79706</v>
      </c>
    </row>
    <row r="41" spans="3:14" ht="15">
      <c r="C41" s="30" t="s">
        <v>122</v>
      </c>
      <c r="F41" s="65">
        <v>0</v>
      </c>
      <c r="G41" s="42"/>
      <c r="H41" s="65">
        <v>0</v>
      </c>
      <c r="I41" s="42"/>
      <c r="J41" s="68">
        <v>0</v>
      </c>
      <c r="K41" s="42"/>
      <c r="L41" s="65">
        <v>0</v>
      </c>
      <c r="M41" s="42"/>
      <c r="N41" s="42" t="s">
        <v>60</v>
      </c>
    </row>
    <row r="42" spans="3:14" ht="15">
      <c r="C42" s="30" t="s">
        <v>204</v>
      </c>
      <c r="F42" s="69">
        <f>+F41+F40</f>
        <v>52551</v>
      </c>
      <c r="G42" s="45"/>
      <c r="H42" s="69">
        <f>+H40</f>
        <v>26480</v>
      </c>
      <c r="I42" s="45"/>
      <c r="J42" s="44">
        <f>+J41+J40</f>
        <v>675</v>
      </c>
      <c r="K42" s="45"/>
      <c r="L42" s="66">
        <f>+L41</f>
        <v>0</v>
      </c>
      <c r="M42" s="45"/>
      <c r="N42" s="44">
        <f>+L42+J42+H42+F42</f>
        <v>79706</v>
      </c>
    </row>
    <row r="43" spans="6:8" ht="15">
      <c r="F43" s="50"/>
      <c r="H43" s="50"/>
    </row>
    <row r="44" spans="3:8" ht="15">
      <c r="C44" s="39" t="s">
        <v>205</v>
      </c>
      <c r="F44" s="50"/>
      <c r="H44" s="50"/>
    </row>
    <row r="45" spans="3:14" ht="15">
      <c r="C45" s="30" t="s">
        <v>208</v>
      </c>
      <c r="F45" s="40">
        <v>6970</v>
      </c>
      <c r="G45" s="41"/>
      <c r="H45" s="40">
        <v>3407</v>
      </c>
      <c r="I45" s="41">
        <v>2171</v>
      </c>
      <c r="J45" s="47">
        <v>-97</v>
      </c>
      <c r="K45" s="41"/>
      <c r="L45" s="43"/>
      <c r="M45" s="41"/>
      <c r="N45" s="47">
        <f>+F45+H45+J45</f>
        <v>10280</v>
      </c>
    </row>
    <row r="46" spans="3:14" ht="15">
      <c r="C46" s="30" t="s">
        <v>202</v>
      </c>
      <c r="F46" s="41"/>
      <c r="G46" s="41"/>
      <c r="H46" s="41"/>
      <c r="I46" s="41"/>
      <c r="J46" s="41"/>
      <c r="K46" s="41"/>
      <c r="L46" s="41"/>
      <c r="M46" s="41"/>
      <c r="N46" s="47">
        <v>1880</v>
      </c>
    </row>
    <row r="47" spans="3:14" ht="15">
      <c r="C47" s="30" t="s">
        <v>203</v>
      </c>
      <c r="F47" s="41"/>
      <c r="G47" s="41"/>
      <c r="H47" s="41"/>
      <c r="I47" s="41"/>
      <c r="J47" s="41"/>
      <c r="K47" s="41"/>
      <c r="L47" s="41"/>
      <c r="M47" s="41"/>
      <c r="N47" s="47">
        <v>-537</v>
      </c>
    </row>
    <row r="48" spans="3:14" ht="15">
      <c r="C48" s="30" t="s">
        <v>91</v>
      </c>
      <c r="F48" s="41"/>
      <c r="G48" s="41"/>
      <c r="H48" s="41"/>
      <c r="I48" s="41"/>
      <c r="J48" s="41"/>
      <c r="K48" s="41"/>
      <c r="L48" s="41"/>
      <c r="M48" s="41"/>
      <c r="N48" s="49">
        <f>SUM(N45:N47)</f>
        <v>11623</v>
      </c>
    </row>
    <row r="49" spans="3:14" ht="15">
      <c r="C49" s="30" t="s">
        <v>87</v>
      </c>
      <c r="F49" s="41"/>
      <c r="G49" s="41"/>
      <c r="H49" s="41"/>
      <c r="I49" s="41"/>
      <c r="J49" s="41"/>
      <c r="K49" s="41"/>
      <c r="L49" s="41"/>
      <c r="M49" s="41"/>
      <c r="N49" s="47">
        <v>-7</v>
      </c>
    </row>
    <row r="50" spans="3:14" ht="15">
      <c r="C50" s="30" t="s">
        <v>69</v>
      </c>
      <c r="F50" s="41"/>
      <c r="G50" s="41"/>
      <c r="H50" s="41"/>
      <c r="I50" s="41"/>
      <c r="J50" s="41"/>
      <c r="K50" s="41"/>
      <c r="L50" s="41"/>
      <c r="M50" s="41"/>
      <c r="N50" s="48">
        <v>-67</v>
      </c>
    </row>
    <row r="51" spans="3:14" ht="15">
      <c r="C51" s="30" t="s">
        <v>92</v>
      </c>
      <c r="F51" s="41"/>
      <c r="G51" s="41"/>
      <c r="H51" s="41"/>
      <c r="I51" s="41"/>
      <c r="J51" s="41"/>
      <c r="K51" s="41"/>
      <c r="L51" s="41"/>
      <c r="M51" s="41"/>
      <c r="N51" s="47">
        <f>SUM(N48:N50)</f>
        <v>11549</v>
      </c>
    </row>
    <row r="52" spans="3:14" ht="15">
      <c r="C52" s="30" t="s">
        <v>5</v>
      </c>
      <c r="F52" s="41"/>
      <c r="G52" s="41"/>
      <c r="H52" s="41"/>
      <c r="I52" s="41"/>
      <c r="J52" s="41"/>
      <c r="K52" s="41"/>
      <c r="L52" s="41"/>
      <c r="M52" s="41"/>
      <c r="N52" s="48">
        <v>-2927</v>
      </c>
    </row>
    <row r="53" spans="3:14" ht="15">
      <c r="C53" s="30" t="s">
        <v>189</v>
      </c>
      <c r="F53" s="41"/>
      <c r="G53" s="41"/>
      <c r="H53" s="41"/>
      <c r="I53" s="41"/>
      <c r="J53" s="41"/>
      <c r="K53" s="41"/>
      <c r="L53" s="41"/>
      <c r="M53" s="41"/>
      <c r="N53" s="46">
        <f>+N52+N51</f>
        <v>8622</v>
      </c>
    </row>
    <row r="54" ht="15"/>
    <row r="55" ht="15"/>
    <row r="56" spans="3:4" ht="15">
      <c r="C56" s="38" t="s">
        <v>268</v>
      </c>
      <c r="D56" s="39"/>
    </row>
    <row r="57" spans="3:4" ht="15">
      <c r="C57" s="38" t="s">
        <v>269</v>
      </c>
      <c r="D57" s="39"/>
    </row>
    <row r="58" spans="3:4" ht="15">
      <c r="C58" s="38"/>
      <c r="D58" s="39"/>
    </row>
    <row r="59" spans="3:4" ht="15">
      <c r="C59" s="39" t="s">
        <v>68</v>
      </c>
      <c r="D59" s="39"/>
    </row>
    <row r="60" spans="3:14" ht="15">
      <c r="C60" s="30" t="s">
        <v>121</v>
      </c>
      <c r="F60" s="41">
        <v>49501</v>
      </c>
      <c r="G60" s="41"/>
      <c r="H60" s="41">
        <v>20291</v>
      </c>
      <c r="I60" s="41"/>
      <c r="J60" s="41">
        <v>168</v>
      </c>
      <c r="K60" s="41"/>
      <c r="L60" s="41"/>
      <c r="M60" s="41"/>
      <c r="N60" s="41">
        <f>+H60+F60+J60</f>
        <v>69960</v>
      </c>
    </row>
    <row r="61" spans="3:14" ht="15">
      <c r="C61" s="30" t="s">
        <v>122</v>
      </c>
      <c r="F61" s="67">
        <v>0</v>
      </c>
      <c r="G61" s="36"/>
      <c r="H61" s="67">
        <v>0</v>
      </c>
      <c r="I61" s="36"/>
      <c r="J61" s="67">
        <v>0</v>
      </c>
      <c r="K61" s="43"/>
      <c r="L61" s="67"/>
      <c r="M61" s="36"/>
      <c r="N61" s="36" t="s">
        <v>60</v>
      </c>
    </row>
    <row r="62" spans="3:14" ht="15">
      <c r="C62" s="30" t="s">
        <v>204</v>
      </c>
      <c r="F62" s="44">
        <f>+F61+F60</f>
        <v>49501</v>
      </c>
      <c r="G62" s="45"/>
      <c r="H62" s="44">
        <f>+H60</f>
        <v>20291</v>
      </c>
      <c r="I62" s="45"/>
      <c r="J62" s="69">
        <f>+J61+J60</f>
        <v>168</v>
      </c>
      <c r="K62" s="45"/>
      <c r="L62" s="53"/>
      <c r="M62" s="45"/>
      <c r="N62" s="44">
        <f>+N60</f>
        <v>69960</v>
      </c>
    </row>
    <row r="63" spans="6:14" ht="15">
      <c r="F63" s="47"/>
      <c r="G63" s="47"/>
      <c r="H63" s="47"/>
      <c r="I63" s="47"/>
      <c r="J63" s="47"/>
      <c r="K63" s="47"/>
      <c r="L63" s="47"/>
      <c r="M63" s="47"/>
      <c r="N63" s="47"/>
    </row>
    <row r="64" spans="3:14" ht="15">
      <c r="C64" s="39" t="s">
        <v>205</v>
      </c>
      <c r="F64" s="47"/>
      <c r="G64" s="47"/>
      <c r="H64" s="47"/>
      <c r="I64" s="47"/>
      <c r="J64" s="47"/>
      <c r="K64" s="47"/>
      <c r="L64" s="47"/>
      <c r="M64" s="47"/>
      <c r="N64" s="47"/>
    </row>
    <row r="65" spans="3:14" ht="15">
      <c r="C65" s="30" t="s">
        <v>208</v>
      </c>
      <c r="F65" s="47">
        <v>3162</v>
      </c>
      <c r="G65" s="47"/>
      <c r="H65" s="47">
        <v>3155</v>
      </c>
      <c r="I65" s="47"/>
      <c r="J65" s="47">
        <v>-106</v>
      </c>
      <c r="K65" s="47"/>
      <c r="L65" s="47"/>
      <c r="M65" s="47"/>
      <c r="N65" s="47">
        <f>SUM(F65:M65)</f>
        <v>6211</v>
      </c>
    </row>
    <row r="66" spans="3:14" ht="15">
      <c r="C66" s="30" t="s">
        <v>202</v>
      </c>
      <c r="F66" s="47"/>
      <c r="G66" s="47"/>
      <c r="H66" s="47"/>
      <c r="I66" s="47"/>
      <c r="J66" s="47"/>
      <c r="K66" s="47"/>
      <c r="L66" s="47"/>
      <c r="M66" s="47"/>
      <c r="N66" s="47">
        <v>2646</v>
      </c>
    </row>
    <row r="67" spans="3:14" ht="15">
      <c r="C67" s="30" t="s">
        <v>203</v>
      </c>
      <c r="F67" s="47"/>
      <c r="G67" s="47"/>
      <c r="H67" s="47"/>
      <c r="I67" s="47"/>
      <c r="J67" s="47"/>
      <c r="K67" s="47"/>
      <c r="L67" s="47"/>
      <c r="M67" s="47"/>
      <c r="N67" s="47">
        <v>-122</v>
      </c>
    </row>
    <row r="68" spans="3:14" ht="15">
      <c r="C68" s="30" t="s">
        <v>91</v>
      </c>
      <c r="F68" s="47"/>
      <c r="G68" s="47"/>
      <c r="H68" s="47"/>
      <c r="I68" s="47"/>
      <c r="J68" s="47"/>
      <c r="K68" s="47"/>
      <c r="L68" s="47"/>
      <c r="M68" s="47"/>
      <c r="N68" s="49">
        <f>SUM(N65:N67)</f>
        <v>8735</v>
      </c>
    </row>
    <row r="69" spans="3:14" ht="15">
      <c r="C69" s="30" t="s">
        <v>87</v>
      </c>
      <c r="F69" s="47"/>
      <c r="G69" s="47"/>
      <c r="H69" s="47"/>
      <c r="I69" s="47"/>
      <c r="J69" s="47"/>
      <c r="K69" s="47"/>
      <c r="L69" s="47"/>
      <c r="M69" s="47"/>
      <c r="N69" s="47">
        <v>-12</v>
      </c>
    </row>
    <row r="70" spans="3:14" ht="15">
      <c r="C70" s="30" t="s">
        <v>69</v>
      </c>
      <c r="F70" s="47"/>
      <c r="G70" s="47"/>
      <c r="H70" s="47"/>
      <c r="I70" s="47"/>
      <c r="J70" s="47"/>
      <c r="K70" s="47"/>
      <c r="L70" s="47"/>
      <c r="M70" s="47"/>
      <c r="N70" s="47">
        <v>78</v>
      </c>
    </row>
    <row r="71" spans="3:14" ht="15">
      <c r="C71" s="30" t="s">
        <v>92</v>
      </c>
      <c r="F71" s="47"/>
      <c r="G71" s="47"/>
      <c r="H71" s="47"/>
      <c r="I71" s="47"/>
      <c r="J71" s="47"/>
      <c r="K71" s="47"/>
      <c r="L71" s="47"/>
      <c r="M71" s="47"/>
      <c r="N71" s="49">
        <f>+N70+N69+N68</f>
        <v>8801</v>
      </c>
    </row>
    <row r="72" spans="3:14" ht="15">
      <c r="C72" s="30" t="s">
        <v>5</v>
      </c>
      <c r="F72" s="47"/>
      <c r="G72" s="47"/>
      <c r="H72" s="47"/>
      <c r="I72" s="47"/>
      <c r="J72" s="47"/>
      <c r="K72" s="47"/>
      <c r="L72" s="47"/>
      <c r="M72" s="47"/>
      <c r="N72" s="48">
        <v>-1695</v>
      </c>
    </row>
    <row r="73" spans="3:14" ht="15">
      <c r="C73" s="30" t="s">
        <v>189</v>
      </c>
      <c r="F73" s="47"/>
      <c r="G73" s="47"/>
      <c r="H73" s="47"/>
      <c r="I73" s="47"/>
      <c r="J73" s="47"/>
      <c r="K73" s="47"/>
      <c r="L73" s="47"/>
      <c r="M73" s="47"/>
      <c r="N73" s="46">
        <f>+N71+N72</f>
        <v>7106</v>
      </c>
    </row>
    <row r="74" spans="6:14" ht="15">
      <c r="F74" s="47"/>
      <c r="G74" s="47"/>
      <c r="H74" s="47"/>
      <c r="I74" s="47"/>
      <c r="J74" s="47"/>
      <c r="K74" s="47"/>
      <c r="L74" s="47"/>
      <c r="M74" s="47"/>
      <c r="N74" s="47"/>
    </row>
    <row r="75" spans="2:14" ht="15">
      <c r="B75" s="33" t="s">
        <v>123</v>
      </c>
      <c r="C75" s="85" t="s">
        <v>124</v>
      </c>
      <c r="D75" s="85"/>
      <c r="E75" s="85"/>
      <c r="F75" s="85"/>
      <c r="G75" s="85"/>
      <c r="H75" s="85"/>
      <c r="I75" s="85"/>
      <c r="J75" s="85"/>
      <c r="K75" s="85"/>
      <c r="L75" s="85"/>
      <c r="M75" s="85"/>
      <c r="N75" s="85"/>
    </row>
    <row r="76" spans="3:14" ht="44.25" customHeight="1">
      <c r="C76" s="86" t="s">
        <v>267</v>
      </c>
      <c r="D76" s="86"/>
      <c r="E76" s="86"/>
      <c r="F76" s="86"/>
      <c r="G76" s="86"/>
      <c r="H76" s="86"/>
      <c r="I76" s="86"/>
      <c r="J76" s="86"/>
      <c r="K76" s="86"/>
      <c r="L76" s="86"/>
      <c r="M76" s="86"/>
      <c r="N76" s="86"/>
    </row>
    <row r="77" ht="15"/>
    <row r="78" spans="2:14" ht="15">
      <c r="B78" s="33" t="s">
        <v>125</v>
      </c>
      <c r="C78" s="85" t="s">
        <v>214</v>
      </c>
      <c r="D78" s="85"/>
      <c r="E78" s="85"/>
      <c r="F78" s="85"/>
      <c r="G78" s="85"/>
      <c r="H78" s="85"/>
      <c r="I78" s="85"/>
      <c r="J78" s="85"/>
      <c r="K78" s="85"/>
      <c r="L78" s="85"/>
      <c r="M78" s="85"/>
      <c r="N78" s="85"/>
    </row>
    <row r="79" spans="3:14" ht="43.5" customHeight="1">
      <c r="C79" s="86" t="s">
        <v>250</v>
      </c>
      <c r="D79" s="86"/>
      <c r="E79" s="86"/>
      <c r="F79" s="86"/>
      <c r="G79" s="86"/>
      <c r="H79" s="86"/>
      <c r="I79" s="86"/>
      <c r="J79" s="86"/>
      <c r="K79" s="86"/>
      <c r="L79" s="86"/>
      <c r="M79" s="86"/>
      <c r="N79" s="86"/>
    </row>
    <row r="80" ht="15">
      <c r="C80" s="30" t="s">
        <v>242</v>
      </c>
    </row>
    <row r="81" ht="15">
      <c r="L81" s="36" t="s">
        <v>71</v>
      </c>
    </row>
    <row r="82" spans="3:12" ht="15">
      <c r="C82" s="30" t="s">
        <v>273</v>
      </c>
      <c r="L82" s="36"/>
    </row>
    <row r="83" spans="3:12" ht="15">
      <c r="C83" s="33" t="s">
        <v>266</v>
      </c>
      <c r="L83" s="78">
        <v>-196</v>
      </c>
    </row>
    <row r="84" spans="3:12" ht="15">
      <c r="C84" s="33" t="s">
        <v>265</v>
      </c>
      <c r="L84" s="78">
        <v>167</v>
      </c>
    </row>
    <row r="85" spans="3:12" ht="15">
      <c r="C85" s="30" t="s">
        <v>264</v>
      </c>
      <c r="L85" s="78">
        <v>3472</v>
      </c>
    </row>
    <row r="86" spans="3:12" ht="15">
      <c r="C86" s="30" t="s">
        <v>251</v>
      </c>
      <c r="L86" s="78">
        <v>3156</v>
      </c>
    </row>
    <row r="87" ht="15"/>
    <row r="88" spans="2:14" ht="15">
      <c r="B88" s="33" t="s">
        <v>126</v>
      </c>
      <c r="C88" s="85" t="s">
        <v>127</v>
      </c>
      <c r="D88" s="85"/>
      <c r="E88" s="85"/>
      <c r="F88" s="85"/>
      <c r="G88" s="85"/>
      <c r="H88" s="85"/>
      <c r="I88" s="85"/>
      <c r="J88" s="85"/>
      <c r="K88" s="85"/>
      <c r="L88" s="85"/>
      <c r="M88" s="85"/>
      <c r="N88" s="85"/>
    </row>
    <row r="89" spans="3:14" ht="15">
      <c r="C89" s="89" t="s">
        <v>237</v>
      </c>
      <c r="D89" s="89"/>
      <c r="E89" s="89"/>
      <c r="F89" s="89"/>
      <c r="G89" s="89"/>
      <c r="H89" s="89"/>
      <c r="I89" s="89"/>
      <c r="J89" s="89"/>
      <c r="K89" s="89"/>
      <c r="L89" s="89"/>
      <c r="M89" s="89"/>
      <c r="N89" s="89"/>
    </row>
    <row r="90" spans="3:14" ht="15">
      <c r="C90" s="77"/>
      <c r="D90" s="77"/>
      <c r="E90" s="77"/>
      <c r="F90" s="77"/>
      <c r="G90" s="77"/>
      <c r="H90" s="77"/>
      <c r="I90" s="77"/>
      <c r="J90" s="77"/>
      <c r="K90" s="77"/>
      <c r="L90" s="36" t="s">
        <v>1</v>
      </c>
      <c r="N90" s="36" t="s">
        <v>1</v>
      </c>
    </row>
    <row r="91" spans="3:14" ht="15">
      <c r="C91" s="77"/>
      <c r="D91" s="77"/>
      <c r="E91" s="77"/>
      <c r="F91" s="77"/>
      <c r="G91" s="77"/>
      <c r="H91" s="77"/>
      <c r="I91" s="77"/>
      <c r="J91" s="77"/>
      <c r="K91" s="77"/>
      <c r="L91" s="54" t="s">
        <v>281</v>
      </c>
      <c r="N91" s="54" t="s">
        <v>222</v>
      </c>
    </row>
    <row r="92" spans="12:14" ht="15">
      <c r="L92" s="36" t="s">
        <v>71</v>
      </c>
      <c r="N92" s="36" t="s">
        <v>71</v>
      </c>
    </row>
    <row r="93" ht="15">
      <c r="C93" s="33" t="s">
        <v>128</v>
      </c>
    </row>
    <row r="94" spans="3:14" ht="15">
      <c r="C94" s="33" t="s">
        <v>129</v>
      </c>
      <c r="L94" s="47">
        <v>36250</v>
      </c>
      <c r="N94" s="47">
        <v>23900</v>
      </c>
    </row>
    <row r="95" spans="3:14" ht="15">
      <c r="C95" s="33" t="s">
        <v>130</v>
      </c>
      <c r="L95" s="47"/>
      <c r="N95" s="47"/>
    </row>
    <row r="96" spans="3:14" ht="15">
      <c r="C96" s="33" t="s">
        <v>131</v>
      </c>
      <c r="L96" s="47">
        <v>5528</v>
      </c>
      <c r="N96" s="47">
        <v>6259</v>
      </c>
    </row>
    <row r="97" spans="5:14" ht="15">
      <c r="E97" s="30" t="s">
        <v>59</v>
      </c>
      <c r="L97" s="46">
        <f>+L96+L94</f>
        <v>41778</v>
      </c>
      <c r="N97" s="46">
        <f>+N96+N94</f>
        <v>30159</v>
      </c>
    </row>
    <row r="98" ht="15"/>
    <row r="99" spans="2:14" ht="15">
      <c r="B99" s="33" t="s">
        <v>132</v>
      </c>
      <c r="C99" s="95" t="s">
        <v>209</v>
      </c>
      <c r="D99" s="95"/>
      <c r="E99" s="95"/>
      <c r="F99" s="95"/>
      <c r="G99" s="95"/>
      <c r="H99" s="95"/>
      <c r="I99" s="95"/>
      <c r="J99" s="95"/>
      <c r="K99" s="95"/>
      <c r="L99" s="95"/>
      <c r="M99" s="95"/>
      <c r="N99" s="95"/>
    </row>
    <row r="100" spans="2:14" ht="15">
      <c r="B100" s="33"/>
      <c r="C100" s="72"/>
      <c r="D100" s="72"/>
      <c r="E100" s="72"/>
      <c r="F100" s="72"/>
      <c r="G100" s="72"/>
      <c r="H100" s="72"/>
      <c r="I100" s="72"/>
      <c r="J100" s="72"/>
      <c r="K100" s="72"/>
      <c r="L100" s="73" t="s">
        <v>1</v>
      </c>
      <c r="M100" s="72"/>
      <c r="N100" s="72"/>
    </row>
    <row r="101" spans="2:14" ht="15">
      <c r="B101" s="33"/>
      <c r="C101" s="72"/>
      <c r="D101" s="72"/>
      <c r="E101" s="72"/>
      <c r="F101" s="72"/>
      <c r="G101" s="72"/>
      <c r="H101" s="72"/>
      <c r="I101" s="72"/>
      <c r="J101" s="72"/>
      <c r="K101" s="93" t="s">
        <v>253</v>
      </c>
      <c r="L101" s="94"/>
      <c r="M101" s="94"/>
      <c r="N101" s="72"/>
    </row>
    <row r="102" ht="15">
      <c r="L102" s="50" t="s">
        <v>71</v>
      </c>
    </row>
    <row r="103" spans="3:12" ht="15">
      <c r="C103" s="91" t="s">
        <v>17</v>
      </c>
      <c r="D103" s="91"/>
      <c r="E103" s="91"/>
      <c r="F103" s="91"/>
      <c r="G103" s="91"/>
      <c r="H103" s="91"/>
      <c r="L103" s="41"/>
    </row>
    <row r="104" spans="3:12" ht="15">
      <c r="C104" s="90" t="s">
        <v>0</v>
      </c>
      <c r="D104" s="91"/>
      <c r="E104" s="91"/>
      <c r="F104" s="91"/>
      <c r="G104" s="91"/>
      <c r="H104" s="91"/>
      <c r="I104" s="92"/>
      <c r="L104" s="41">
        <v>1994</v>
      </c>
    </row>
    <row r="105" ht="15">
      <c r="L105" s="44">
        <f>+L104</f>
        <v>1994</v>
      </c>
    </row>
    <row r="106" ht="15"/>
    <row r="107" spans="2:14" ht="15">
      <c r="B107" s="33" t="s">
        <v>134</v>
      </c>
      <c r="C107" s="85" t="s">
        <v>133</v>
      </c>
      <c r="D107" s="85"/>
      <c r="E107" s="85"/>
      <c r="F107" s="85"/>
      <c r="G107" s="85"/>
      <c r="H107" s="85"/>
      <c r="I107" s="85"/>
      <c r="J107" s="85"/>
      <c r="K107" s="85"/>
      <c r="L107" s="85"/>
      <c r="M107" s="85"/>
      <c r="N107" s="85"/>
    </row>
    <row r="108" spans="3:14" ht="90.75" customHeight="1">
      <c r="C108" s="88" t="s">
        <v>277</v>
      </c>
      <c r="D108" s="88"/>
      <c r="E108" s="88"/>
      <c r="F108" s="88"/>
      <c r="G108" s="88"/>
      <c r="H108" s="88"/>
      <c r="I108" s="88"/>
      <c r="J108" s="88"/>
      <c r="K108" s="88"/>
      <c r="L108" s="88"/>
      <c r="M108" s="88"/>
      <c r="N108" s="88"/>
    </row>
    <row r="109" spans="3:14" ht="48.75" customHeight="1">
      <c r="C109" s="88" t="s">
        <v>276</v>
      </c>
      <c r="D109" s="88"/>
      <c r="E109" s="88"/>
      <c r="F109" s="88"/>
      <c r="G109" s="88"/>
      <c r="H109" s="88"/>
      <c r="I109" s="88"/>
      <c r="J109" s="88"/>
      <c r="K109" s="88"/>
      <c r="L109" s="88"/>
      <c r="M109" s="88"/>
      <c r="N109" s="88"/>
    </row>
    <row r="110" spans="3:14" ht="62.25" customHeight="1">
      <c r="C110" s="88" t="s">
        <v>275</v>
      </c>
      <c r="D110" s="88"/>
      <c r="E110" s="88"/>
      <c r="F110" s="88"/>
      <c r="G110" s="88"/>
      <c r="H110" s="88"/>
      <c r="I110" s="88"/>
      <c r="J110" s="88"/>
      <c r="K110" s="88"/>
      <c r="L110" s="88"/>
      <c r="M110" s="88"/>
      <c r="N110" s="88"/>
    </row>
    <row r="111" ht="15" customHeight="1"/>
    <row r="112" spans="2:14" ht="15">
      <c r="B112" s="33" t="s">
        <v>135</v>
      </c>
      <c r="C112" s="85" t="s">
        <v>185</v>
      </c>
      <c r="D112" s="85"/>
      <c r="E112" s="85"/>
      <c r="F112" s="85"/>
      <c r="G112" s="85"/>
      <c r="H112" s="85"/>
      <c r="I112" s="85"/>
      <c r="J112" s="85"/>
      <c r="K112" s="85"/>
      <c r="L112" s="85"/>
      <c r="M112" s="85"/>
      <c r="N112" s="85"/>
    </row>
    <row r="113" spans="3:14" ht="75" customHeight="1">
      <c r="C113" s="86" t="s">
        <v>278</v>
      </c>
      <c r="D113" s="86"/>
      <c r="E113" s="86"/>
      <c r="F113" s="86"/>
      <c r="G113" s="86"/>
      <c r="H113" s="86"/>
      <c r="I113" s="86"/>
      <c r="J113" s="86"/>
      <c r="K113" s="86"/>
      <c r="L113" s="86"/>
      <c r="M113" s="86"/>
      <c r="N113" s="86"/>
    </row>
    <row r="114" ht="15" customHeight="1"/>
    <row r="115" spans="2:14" ht="15">
      <c r="B115" s="33" t="s">
        <v>137</v>
      </c>
      <c r="C115" s="85" t="s">
        <v>136</v>
      </c>
      <c r="D115" s="85"/>
      <c r="E115" s="85"/>
      <c r="F115" s="85"/>
      <c r="G115" s="85"/>
      <c r="H115" s="85"/>
      <c r="I115" s="85"/>
      <c r="J115" s="85"/>
      <c r="K115" s="85"/>
      <c r="L115" s="85"/>
      <c r="M115" s="85"/>
      <c r="N115" s="85"/>
    </row>
    <row r="116" spans="3:14" ht="30.75" customHeight="1">
      <c r="C116" s="86" t="s">
        <v>239</v>
      </c>
      <c r="D116" s="86"/>
      <c r="E116" s="86"/>
      <c r="F116" s="86"/>
      <c r="G116" s="86"/>
      <c r="H116" s="86"/>
      <c r="I116" s="86"/>
      <c r="J116" s="86"/>
      <c r="K116" s="86"/>
      <c r="L116" s="86"/>
      <c r="M116" s="86"/>
      <c r="N116" s="86"/>
    </row>
    <row r="117" ht="15"/>
    <row r="118" spans="2:14" ht="15">
      <c r="B118" s="33" t="s">
        <v>139</v>
      </c>
      <c r="C118" s="85" t="s">
        <v>181</v>
      </c>
      <c r="D118" s="85"/>
      <c r="E118" s="85"/>
      <c r="F118" s="85"/>
      <c r="G118" s="85"/>
      <c r="H118" s="85"/>
      <c r="I118" s="85"/>
      <c r="J118" s="85"/>
      <c r="K118" s="85"/>
      <c r="L118" s="85"/>
      <c r="M118" s="85"/>
      <c r="N118" s="85"/>
    </row>
    <row r="119" spans="3:14" ht="15">
      <c r="C119" s="87" t="s">
        <v>138</v>
      </c>
      <c r="D119" s="87"/>
      <c r="E119" s="87"/>
      <c r="F119" s="87"/>
      <c r="G119" s="87"/>
      <c r="H119" s="87"/>
      <c r="I119" s="87"/>
      <c r="J119" s="87"/>
      <c r="K119" s="87"/>
      <c r="L119" s="87"/>
      <c r="M119" s="87"/>
      <c r="N119" s="87"/>
    </row>
    <row r="120" ht="15"/>
    <row r="121" spans="2:14" ht="15">
      <c r="B121" s="33" t="s">
        <v>143</v>
      </c>
      <c r="C121" s="85" t="s">
        <v>5</v>
      </c>
      <c r="D121" s="85"/>
      <c r="E121" s="85"/>
      <c r="F121" s="85"/>
      <c r="G121" s="85"/>
      <c r="H121" s="85"/>
      <c r="I121" s="85"/>
      <c r="J121" s="85"/>
      <c r="K121" s="85"/>
      <c r="L121" s="85"/>
      <c r="M121" s="85"/>
      <c r="N121" s="85"/>
    </row>
    <row r="122" spans="3:14" ht="15">
      <c r="C122" s="87" t="s">
        <v>140</v>
      </c>
      <c r="D122" s="87"/>
      <c r="E122" s="87"/>
      <c r="F122" s="87"/>
      <c r="G122" s="87"/>
      <c r="H122" s="87"/>
      <c r="I122" s="87"/>
      <c r="J122" s="87"/>
      <c r="K122" s="87"/>
      <c r="L122" s="87"/>
      <c r="M122" s="87"/>
      <c r="N122" s="87"/>
    </row>
    <row r="123" spans="10:12" ht="15">
      <c r="J123" s="50" t="s">
        <v>160</v>
      </c>
      <c r="L123" s="51" t="s">
        <v>252</v>
      </c>
    </row>
    <row r="124" spans="10:12" ht="15">
      <c r="J124" s="50" t="s">
        <v>161</v>
      </c>
      <c r="L124" s="50" t="s">
        <v>161</v>
      </c>
    </row>
    <row r="125" spans="10:12" ht="15">
      <c r="J125" s="52" t="s">
        <v>253</v>
      </c>
      <c r="L125" s="52" t="s">
        <v>253</v>
      </c>
    </row>
    <row r="126" spans="10:12" ht="15">
      <c r="J126" s="50" t="s">
        <v>71</v>
      </c>
      <c r="L126" s="50" t="s">
        <v>71</v>
      </c>
    </row>
    <row r="127" spans="4:12" ht="15">
      <c r="D127" s="87" t="s">
        <v>141</v>
      </c>
      <c r="E127" s="87"/>
      <c r="F127" s="87"/>
      <c r="J127" s="43">
        <v>1086</v>
      </c>
      <c r="K127" s="43"/>
      <c r="L127" s="43">
        <v>3483</v>
      </c>
    </row>
    <row r="128" spans="4:12" ht="15">
      <c r="D128" s="30" t="s">
        <v>207</v>
      </c>
      <c r="J128" s="43">
        <v>-154</v>
      </c>
      <c r="K128" s="43"/>
      <c r="L128" s="43">
        <v>-556</v>
      </c>
    </row>
    <row r="129" spans="4:12" ht="15">
      <c r="D129" s="30" t="s">
        <v>142</v>
      </c>
      <c r="J129" s="43">
        <v>-9</v>
      </c>
      <c r="K129" s="43"/>
      <c r="L129" s="43">
        <v>0</v>
      </c>
    </row>
    <row r="130" spans="10:12" ht="15">
      <c r="J130" s="53">
        <f>SUM(J127:J129)</f>
        <v>923</v>
      </c>
      <c r="K130" s="53"/>
      <c r="L130" s="53">
        <f>SUM(L127:L129)</f>
        <v>2927</v>
      </c>
    </row>
    <row r="131" ht="15"/>
    <row r="132" spans="3:14" ht="44.25" customHeight="1">
      <c r="C132" s="86" t="s">
        <v>274</v>
      </c>
      <c r="D132" s="86"/>
      <c r="E132" s="86"/>
      <c r="F132" s="86"/>
      <c r="G132" s="86"/>
      <c r="H132" s="86"/>
      <c r="I132" s="86"/>
      <c r="J132" s="86"/>
      <c r="K132" s="86"/>
      <c r="L132" s="86"/>
      <c r="M132" s="86"/>
      <c r="N132" s="86"/>
    </row>
    <row r="133" ht="15"/>
    <row r="134" spans="2:14" ht="15">
      <c r="B134" s="33" t="s">
        <v>144</v>
      </c>
      <c r="C134" s="85" t="s">
        <v>216</v>
      </c>
      <c r="D134" s="85"/>
      <c r="E134" s="85"/>
      <c r="F134" s="85"/>
      <c r="G134" s="85"/>
      <c r="H134" s="85"/>
      <c r="I134" s="85"/>
      <c r="J134" s="85"/>
      <c r="K134" s="85"/>
      <c r="L134" s="85"/>
      <c r="M134" s="85"/>
      <c r="N134" s="85"/>
    </row>
    <row r="135" spans="3:14" ht="30.75" customHeight="1">
      <c r="C135" s="86" t="s">
        <v>279</v>
      </c>
      <c r="D135" s="86"/>
      <c r="E135" s="86"/>
      <c r="F135" s="86"/>
      <c r="G135" s="86"/>
      <c r="H135" s="86"/>
      <c r="I135" s="86"/>
      <c r="J135" s="86"/>
      <c r="K135" s="86"/>
      <c r="L135" s="86"/>
      <c r="M135" s="86"/>
      <c r="N135" s="86"/>
    </row>
    <row r="136" ht="15"/>
    <row r="137" spans="2:14" ht="15">
      <c r="B137" s="33" t="s">
        <v>150</v>
      </c>
      <c r="C137" s="85" t="s">
        <v>240</v>
      </c>
      <c r="D137" s="100"/>
      <c r="E137" s="100"/>
      <c r="F137" s="100"/>
      <c r="G137" s="100"/>
      <c r="H137" s="100"/>
      <c r="I137" s="100"/>
      <c r="J137" s="100"/>
      <c r="K137" s="100"/>
      <c r="L137" s="100"/>
      <c r="M137" s="100"/>
      <c r="N137" s="100"/>
    </row>
    <row r="138" spans="3:4" ht="15">
      <c r="C138" s="54" t="s">
        <v>115</v>
      </c>
      <c r="D138" s="30" t="s">
        <v>241</v>
      </c>
    </row>
    <row r="139" ht="15"/>
    <row r="140" ht="15">
      <c r="J140" s="52" t="s">
        <v>71</v>
      </c>
    </row>
    <row r="141" spans="4:10" ht="15">
      <c r="D141" s="30" t="s">
        <v>145</v>
      </c>
      <c r="J141" s="55">
        <v>18297</v>
      </c>
    </row>
    <row r="142" spans="4:10" ht="15">
      <c r="D142" s="30" t="s">
        <v>146</v>
      </c>
      <c r="J142" s="55">
        <v>11926</v>
      </c>
    </row>
    <row r="143" spans="4:10" ht="15">
      <c r="D143" s="30" t="s">
        <v>198</v>
      </c>
      <c r="J143" s="55">
        <v>940</v>
      </c>
    </row>
    <row r="144" ht="15"/>
    <row r="145" spans="3:4" ht="15">
      <c r="C145" s="54" t="s">
        <v>117</v>
      </c>
      <c r="D145" s="30" t="s">
        <v>263</v>
      </c>
    </row>
    <row r="146" ht="15"/>
    <row r="147" ht="15">
      <c r="J147" s="52" t="s">
        <v>71</v>
      </c>
    </row>
    <row r="148" spans="4:10" ht="15">
      <c r="D148" s="30" t="s">
        <v>147</v>
      </c>
      <c r="J148" s="47">
        <v>22044</v>
      </c>
    </row>
    <row r="149" spans="4:10" ht="15">
      <c r="D149" s="30" t="s">
        <v>148</v>
      </c>
      <c r="J149" s="47">
        <v>21626</v>
      </c>
    </row>
    <row r="150" spans="4:10" ht="15">
      <c r="D150" s="30" t="s">
        <v>149</v>
      </c>
      <c r="J150" s="47">
        <v>21725</v>
      </c>
    </row>
    <row r="151" ht="15"/>
    <row r="152" spans="2:14" ht="15">
      <c r="B152" s="33" t="s">
        <v>152</v>
      </c>
      <c r="C152" s="85" t="s">
        <v>151</v>
      </c>
      <c r="D152" s="85"/>
      <c r="E152" s="85"/>
      <c r="F152" s="85"/>
      <c r="G152" s="85"/>
      <c r="H152" s="85"/>
      <c r="I152" s="85"/>
      <c r="J152" s="85"/>
      <c r="K152" s="85"/>
      <c r="L152" s="85"/>
      <c r="M152" s="85"/>
      <c r="N152" s="85"/>
    </row>
    <row r="153" spans="3:14" ht="16.5" customHeight="1">
      <c r="C153" s="86" t="s">
        <v>228</v>
      </c>
      <c r="D153" s="86"/>
      <c r="E153" s="86"/>
      <c r="F153" s="86"/>
      <c r="G153" s="86"/>
      <c r="H153" s="86"/>
      <c r="I153" s="86"/>
      <c r="J153" s="86"/>
      <c r="K153" s="86"/>
      <c r="L153" s="86"/>
      <c r="M153" s="86"/>
      <c r="N153" s="86"/>
    </row>
    <row r="154" ht="15"/>
    <row r="155" spans="2:14" ht="15">
      <c r="B155" s="33" t="s">
        <v>154</v>
      </c>
      <c r="C155" s="85" t="s">
        <v>153</v>
      </c>
      <c r="D155" s="85"/>
      <c r="E155" s="85"/>
      <c r="F155" s="85"/>
      <c r="G155" s="85"/>
      <c r="H155" s="85"/>
      <c r="I155" s="85"/>
      <c r="J155" s="85"/>
      <c r="K155" s="85"/>
      <c r="L155" s="85"/>
      <c r="M155" s="85"/>
      <c r="N155" s="85"/>
    </row>
    <row r="156" spans="3:14" ht="15">
      <c r="C156" s="87" t="s">
        <v>262</v>
      </c>
      <c r="D156" s="87"/>
      <c r="E156" s="87"/>
      <c r="F156" s="87"/>
      <c r="G156" s="87"/>
      <c r="H156" s="87"/>
      <c r="I156" s="87"/>
      <c r="J156" s="87"/>
      <c r="K156" s="87"/>
      <c r="L156" s="87"/>
      <c r="M156" s="87"/>
      <c r="N156" s="87"/>
    </row>
    <row r="158" spans="2:14" ht="15">
      <c r="B158" s="33" t="s">
        <v>155</v>
      </c>
      <c r="C158" s="85" t="s">
        <v>219</v>
      </c>
      <c r="D158" s="85"/>
      <c r="E158" s="85"/>
      <c r="F158" s="85"/>
      <c r="G158" s="85"/>
      <c r="H158" s="85"/>
      <c r="I158" s="85"/>
      <c r="J158" s="85"/>
      <c r="K158" s="85"/>
      <c r="L158" s="85"/>
      <c r="M158" s="85"/>
      <c r="N158" s="85"/>
    </row>
    <row r="159" spans="3:14" ht="15">
      <c r="C159" s="87" t="s">
        <v>220</v>
      </c>
      <c r="D159" s="87"/>
      <c r="E159" s="87"/>
      <c r="F159" s="87"/>
      <c r="G159" s="87"/>
      <c r="H159" s="87"/>
      <c r="I159" s="87"/>
      <c r="J159" s="87"/>
      <c r="K159" s="87"/>
      <c r="L159" s="87"/>
      <c r="M159" s="87"/>
      <c r="N159" s="87"/>
    </row>
    <row r="161" spans="2:14" ht="15">
      <c r="B161" s="33" t="s">
        <v>157</v>
      </c>
      <c r="C161" s="85" t="s">
        <v>221</v>
      </c>
      <c r="D161" s="85"/>
      <c r="E161" s="85"/>
      <c r="F161" s="85"/>
      <c r="G161" s="85"/>
      <c r="H161" s="85"/>
      <c r="I161" s="85"/>
      <c r="J161" s="85"/>
      <c r="K161" s="85"/>
      <c r="L161" s="85"/>
      <c r="M161" s="85"/>
      <c r="N161" s="85"/>
    </row>
    <row r="162" spans="3:14" ht="15">
      <c r="C162" s="87" t="s">
        <v>156</v>
      </c>
      <c r="D162" s="87"/>
      <c r="E162" s="87"/>
      <c r="F162" s="87"/>
      <c r="G162" s="87"/>
      <c r="H162" s="87"/>
      <c r="I162" s="87"/>
      <c r="J162" s="87"/>
      <c r="K162" s="87"/>
      <c r="L162" s="87"/>
      <c r="M162" s="87"/>
      <c r="N162" s="87"/>
    </row>
    <row r="164" spans="2:14" ht="15">
      <c r="B164" s="33" t="s">
        <v>159</v>
      </c>
      <c r="C164" s="85" t="s">
        <v>158</v>
      </c>
      <c r="D164" s="85"/>
      <c r="E164" s="85"/>
      <c r="F164" s="85"/>
      <c r="G164" s="85"/>
      <c r="H164" s="85"/>
      <c r="I164" s="85"/>
      <c r="J164" s="85"/>
      <c r="K164" s="85"/>
      <c r="L164" s="85"/>
      <c r="M164" s="85"/>
      <c r="N164" s="85"/>
    </row>
    <row r="165" spans="3:14" ht="15.75" customHeight="1">
      <c r="C165" s="87" t="s">
        <v>238</v>
      </c>
      <c r="D165" s="103"/>
      <c r="E165" s="103"/>
      <c r="F165" s="103"/>
      <c r="G165" s="103"/>
      <c r="H165" s="103"/>
      <c r="I165" s="103"/>
      <c r="J165" s="103"/>
      <c r="K165" s="103"/>
      <c r="L165" s="103"/>
      <c r="M165" s="103"/>
      <c r="N165" s="103"/>
    </row>
    <row r="167" spans="2:14" ht="15">
      <c r="B167" s="33" t="s">
        <v>210</v>
      </c>
      <c r="C167" s="85" t="s">
        <v>215</v>
      </c>
      <c r="D167" s="85"/>
      <c r="E167" s="85"/>
      <c r="F167" s="85"/>
      <c r="G167" s="85"/>
      <c r="H167" s="85"/>
      <c r="I167" s="85"/>
      <c r="J167" s="85"/>
      <c r="K167" s="85"/>
      <c r="L167" s="85"/>
      <c r="M167" s="85"/>
      <c r="N167" s="85"/>
    </row>
    <row r="168" ht="15">
      <c r="L168" s="36" t="s">
        <v>182</v>
      </c>
    </row>
    <row r="169" spans="10:12" ht="15">
      <c r="J169" s="36" t="s">
        <v>160</v>
      </c>
      <c r="L169" s="36" t="s">
        <v>183</v>
      </c>
    </row>
    <row r="170" spans="10:12" ht="15">
      <c r="J170" s="36" t="s">
        <v>161</v>
      </c>
      <c r="L170" s="36" t="s">
        <v>161</v>
      </c>
    </row>
    <row r="171" spans="10:12" ht="15">
      <c r="J171" s="54" t="s">
        <v>253</v>
      </c>
      <c r="L171" s="54" t="s">
        <v>253</v>
      </c>
    </row>
    <row r="172" spans="3:4" ht="15">
      <c r="C172" s="54" t="s">
        <v>115</v>
      </c>
      <c r="D172" s="30" t="s">
        <v>162</v>
      </c>
    </row>
    <row r="174" spans="4:12" ht="15">
      <c r="D174" s="33" t="s">
        <v>163</v>
      </c>
      <c r="H174" s="33" t="s">
        <v>166</v>
      </c>
      <c r="J174" s="47">
        <f>+'Income Statement'!C38</f>
        <v>3136</v>
      </c>
      <c r="K174" s="47"/>
      <c r="L174" s="47">
        <f>+'Income Statement'!F38</f>
        <v>8622</v>
      </c>
    </row>
    <row r="175" spans="4:12" ht="15">
      <c r="D175" s="33" t="s">
        <v>164</v>
      </c>
      <c r="J175" s="47"/>
      <c r="K175" s="47"/>
      <c r="L175" s="47"/>
    </row>
    <row r="176" spans="4:12" ht="15">
      <c r="D176" s="33" t="s">
        <v>165</v>
      </c>
      <c r="H176" s="33" t="s">
        <v>167</v>
      </c>
      <c r="J176" s="47">
        <v>80064</v>
      </c>
      <c r="K176" s="47"/>
      <c r="L176" s="47">
        <v>80064</v>
      </c>
    </row>
    <row r="177" spans="4:12" ht="15">
      <c r="D177" s="33" t="s">
        <v>168</v>
      </c>
      <c r="H177" s="33" t="s">
        <v>169</v>
      </c>
      <c r="J177" s="61">
        <f>+'Income Statement'!C41</f>
        <v>3.92</v>
      </c>
      <c r="L177" s="60">
        <f>+'Income Statement'!F41</f>
        <v>10.77</v>
      </c>
    </row>
    <row r="179" spans="3:4" ht="15">
      <c r="C179" s="54" t="s">
        <v>117</v>
      </c>
      <c r="D179" s="30" t="s">
        <v>170</v>
      </c>
    </row>
    <row r="181" spans="4:12" ht="15">
      <c r="D181" s="33" t="s">
        <v>163</v>
      </c>
      <c r="H181" s="33" t="s">
        <v>166</v>
      </c>
      <c r="J181" s="47">
        <f>+'Income Statement'!C38</f>
        <v>3136</v>
      </c>
      <c r="K181" s="47"/>
      <c r="L181" s="47">
        <f>+'Income Statement'!F38</f>
        <v>8622</v>
      </c>
    </row>
    <row r="182" spans="4:12" ht="15">
      <c r="D182" s="33" t="s">
        <v>164</v>
      </c>
      <c r="J182" s="47"/>
      <c r="K182" s="47"/>
      <c r="L182" s="47"/>
    </row>
    <row r="183" spans="4:12" ht="15">
      <c r="D183" s="33" t="s">
        <v>165</v>
      </c>
      <c r="H183" s="33" t="s">
        <v>167</v>
      </c>
      <c r="J183" s="47">
        <v>80064</v>
      </c>
      <c r="K183" s="47"/>
      <c r="L183" s="47">
        <v>80064</v>
      </c>
    </row>
    <row r="184" spans="4:12" ht="15">
      <c r="D184" s="33" t="s">
        <v>171</v>
      </c>
      <c r="H184" s="33" t="s">
        <v>167</v>
      </c>
      <c r="J184" s="47">
        <v>0</v>
      </c>
      <c r="K184" s="47"/>
      <c r="L184" s="47">
        <v>0</v>
      </c>
    </row>
    <row r="185" spans="4:12" ht="15">
      <c r="D185" s="33" t="s">
        <v>172</v>
      </c>
      <c r="J185" s="47"/>
      <c r="K185" s="47"/>
      <c r="L185" s="47"/>
    </row>
    <row r="186" spans="4:12" ht="15">
      <c r="D186" s="33" t="s">
        <v>173</v>
      </c>
      <c r="J186" s="47"/>
      <c r="K186" s="47"/>
      <c r="L186" s="47"/>
    </row>
    <row r="187" spans="4:12" ht="15">
      <c r="D187" s="33" t="s">
        <v>174</v>
      </c>
      <c r="H187" s="33" t="s">
        <v>167</v>
      </c>
      <c r="J187" s="46">
        <f>+J184+J183</f>
        <v>80064</v>
      </c>
      <c r="K187" s="46"/>
      <c r="L187" s="46">
        <f>+L184+L183</f>
        <v>80064</v>
      </c>
    </row>
    <row r="188" spans="4:12" ht="15">
      <c r="D188" s="33"/>
      <c r="H188" s="33"/>
      <c r="J188" s="56"/>
      <c r="K188" s="56"/>
      <c r="L188" s="56"/>
    </row>
    <row r="189" spans="4:12" ht="15">
      <c r="D189" s="33" t="s">
        <v>175</v>
      </c>
      <c r="H189" s="33" t="s">
        <v>169</v>
      </c>
      <c r="J189" s="60">
        <f>+'Income Statement'!C42</f>
        <v>3.92</v>
      </c>
      <c r="L189" s="60">
        <f>+'Income Statement'!F42</f>
        <v>10.77</v>
      </c>
    </row>
    <row r="191" spans="3:14" ht="45" customHeight="1">
      <c r="C191" s="86" t="s">
        <v>261</v>
      </c>
      <c r="D191" s="86"/>
      <c r="E191" s="86"/>
      <c r="F191" s="86"/>
      <c r="G191" s="86"/>
      <c r="H191" s="86"/>
      <c r="I191" s="86"/>
      <c r="J191" s="86"/>
      <c r="K191" s="86"/>
      <c r="L191" s="86"/>
      <c r="M191" s="86"/>
      <c r="N191" s="86"/>
    </row>
    <row r="193" ht="15">
      <c r="C193" s="30" t="s">
        <v>176</v>
      </c>
    </row>
    <row r="195" ht="15">
      <c r="C195" s="30" t="s">
        <v>177</v>
      </c>
    </row>
    <row r="196" ht="15">
      <c r="C196" s="30" t="s">
        <v>178</v>
      </c>
    </row>
    <row r="198" ht="15">
      <c r="C198" s="30" t="s">
        <v>179</v>
      </c>
    </row>
    <row r="199" ht="15">
      <c r="C199" s="33" t="s">
        <v>280</v>
      </c>
    </row>
  </sheetData>
  <mergeCells count="59">
    <mergeCell ref="C78:N78"/>
    <mergeCell ref="C24:N24"/>
    <mergeCell ref="C26:N26"/>
    <mergeCell ref="C32:N32"/>
    <mergeCell ref="C29:N29"/>
    <mergeCell ref="C30:M30"/>
    <mergeCell ref="C27:N27"/>
    <mergeCell ref="C153:N153"/>
    <mergeCell ref="C156:N156"/>
    <mergeCell ref="C155:N155"/>
    <mergeCell ref="C158:N158"/>
    <mergeCell ref="C134:N134"/>
    <mergeCell ref="C135:N135"/>
    <mergeCell ref="C137:N137"/>
    <mergeCell ref="C152:N152"/>
    <mergeCell ref="C191:N191"/>
    <mergeCell ref="C161:N161"/>
    <mergeCell ref="C162:N162"/>
    <mergeCell ref="C164:N164"/>
    <mergeCell ref="C167:N167"/>
    <mergeCell ref="C165:N165"/>
    <mergeCell ref="C159:N159"/>
    <mergeCell ref="C18:N18"/>
    <mergeCell ref="A3:N3"/>
    <mergeCell ref="A4:N4"/>
    <mergeCell ref="C14:N14"/>
    <mergeCell ref="C15:N15"/>
    <mergeCell ref="C8:H8"/>
    <mergeCell ref="C9:N9"/>
    <mergeCell ref="C11:N11"/>
    <mergeCell ref="C12:N12"/>
    <mergeCell ref="B6:C6"/>
    <mergeCell ref="C109:N109"/>
    <mergeCell ref="C79:N79"/>
    <mergeCell ref="C107:N107"/>
    <mergeCell ref="C23:N23"/>
    <mergeCell ref="C20:N20"/>
    <mergeCell ref="C21:N21"/>
    <mergeCell ref="C17:N17"/>
    <mergeCell ref="C75:N75"/>
    <mergeCell ref="C76:N76"/>
    <mergeCell ref="C113:N113"/>
    <mergeCell ref="C110:N110"/>
    <mergeCell ref="C88:N88"/>
    <mergeCell ref="C89:N89"/>
    <mergeCell ref="C104:I104"/>
    <mergeCell ref="K101:M101"/>
    <mergeCell ref="C108:N108"/>
    <mergeCell ref="C112:N112"/>
    <mergeCell ref="C99:N99"/>
    <mergeCell ref="C103:H103"/>
    <mergeCell ref="C115:N115"/>
    <mergeCell ref="C132:N132"/>
    <mergeCell ref="D127:F127"/>
    <mergeCell ref="C118:N118"/>
    <mergeCell ref="C119:N119"/>
    <mergeCell ref="C121:N121"/>
    <mergeCell ref="C122:N122"/>
    <mergeCell ref="C116:N116"/>
  </mergeCells>
  <printOptions/>
  <pageMargins left="0.75" right="0.75" top="0.75" bottom="0.5" header="0.5" footer="0.5"/>
  <pageSetup fitToHeight="1" fitToWidth="1"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2005-05-13T07:05:01Z</cp:lastPrinted>
  <dcterms:created xsi:type="dcterms:W3CDTF">2002-09-05T22:09:56Z</dcterms:created>
  <dcterms:modified xsi:type="dcterms:W3CDTF">2005-05-13T07:05:04Z</dcterms:modified>
  <cp:category/>
  <cp:version/>
  <cp:contentType/>
  <cp:contentStatus/>
</cp:coreProperties>
</file>